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25-26\AAP\"/>
    </mc:Choice>
  </mc:AlternateContent>
  <xr:revisionPtr revIDLastSave="0" documentId="13_ncr:1_{825D17B3-7D45-4AFB-B744-2ED6B68C7D08}" xr6:coauthVersionLast="47" xr6:coauthVersionMax="47" xr10:uidLastSave="{00000000-0000-0000-0000-000000000000}"/>
  <bookViews>
    <workbookView xWindow="-120" yWindow="-120" windowWidth="29040" windowHeight="15720" activeTab="2" xr2:uid="{00000000-000D-0000-FFFF-FFFF00000000}"/>
  </bookViews>
  <sheets>
    <sheet name="Données de la Cordée" sheetId="1" r:id="rId1"/>
    <sheet name="Financement des actions" sheetId="10" r:id="rId2"/>
    <sheet name="UAI" sheetId="11" r:id="rId3"/>
    <sheet name="QPV" sheetId="12" r:id="rId4"/>
  </sheets>
  <definedNames>
    <definedName name="_xlnm._FilterDatabase" localSheetId="2" hidden="1">UAI!$A$1:$F$1</definedName>
    <definedName name="_xlnm.Print_Area" localSheetId="0">'Données de la Cordée'!$A$1:$R$118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0" l="1"/>
  <c r="B99" i="1" l="1"/>
  <c r="AL3" i="10"/>
  <c r="AE3" i="10"/>
  <c r="AF3" i="10"/>
  <c r="AG3" i="10"/>
  <c r="AL4" i="10"/>
  <c r="H41" i="10"/>
  <c r="L41" i="10" s="1"/>
  <c r="H35" i="10"/>
  <c r="C41" i="10"/>
  <c r="B44" i="10"/>
  <c r="B39" i="10"/>
  <c r="B43" i="10"/>
  <c r="B38" i="10"/>
  <c r="B42" i="10"/>
  <c r="B36" i="10"/>
  <c r="B41" i="10"/>
  <c r="B37" i="10"/>
  <c r="AC31" i="10"/>
  <c r="AB31" i="10"/>
  <c r="AA31" i="10"/>
  <c r="Z31" i="10"/>
  <c r="Y31" i="10"/>
  <c r="X31" i="10"/>
  <c r="W31" i="10"/>
  <c r="U31" i="10"/>
  <c r="T31" i="10"/>
  <c r="R31" i="10"/>
  <c r="Q31" i="10"/>
  <c r="O31" i="10"/>
  <c r="N31" i="10"/>
  <c r="L31" i="10"/>
  <c r="H31" i="10"/>
  <c r="I31" i="10"/>
  <c r="J31" i="10"/>
  <c r="K31" i="10"/>
  <c r="G31" i="10"/>
  <c r="B92" i="1"/>
  <c r="B111" i="1"/>
  <c r="B104" i="1"/>
  <c r="AH37" i="1"/>
  <c r="AI37" i="1"/>
  <c r="AJ37" i="1"/>
  <c r="AK37" i="1"/>
  <c r="AH36" i="1"/>
  <c r="AI36" i="1"/>
  <c r="AJ36" i="1"/>
  <c r="AK36" i="1"/>
  <c r="AH35" i="1"/>
  <c r="AI35" i="1"/>
  <c r="AJ35" i="1"/>
  <c r="AK35" i="1"/>
  <c r="AH34" i="1"/>
  <c r="AI34" i="1"/>
  <c r="AJ34" i="1"/>
  <c r="AK34" i="1"/>
  <c r="B110" i="1"/>
  <c r="B103" i="1"/>
  <c r="B105" i="1"/>
  <c r="B102" i="1"/>
  <c r="B101" i="1"/>
  <c r="D74" i="1"/>
  <c r="D75" i="1"/>
  <c r="D76" i="1"/>
  <c r="D77" i="1"/>
  <c r="C35" i="10"/>
  <c r="AL5" i="10"/>
  <c r="AL6" i="10"/>
  <c r="AL7" i="10"/>
  <c r="AL8" i="10"/>
  <c r="AL9" i="10"/>
  <c r="AL10" i="10"/>
  <c r="AL11" i="10"/>
  <c r="AL12" i="10"/>
  <c r="AL13" i="10"/>
  <c r="AL14" i="10"/>
  <c r="AL15" i="10"/>
  <c r="AL16" i="10"/>
  <c r="AL17" i="10"/>
  <c r="AL18" i="10"/>
  <c r="AL19" i="10"/>
  <c r="AL20" i="10"/>
  <c r="AL21" i="10"/>
  <c r="AL22" i="10"/>
  <c r="AL23" i="10"/>
  <c r="AL24" i="10"/>
  <c r="AL25" i="10"/>
  <c r="AL26" i="10"/>
  <c r="AL27" i="10"/>
  <c r="AL28" i="10"/>
  <c r="AL29" i="10"/>
  <c r="AL30" i="10"/>
  <c r="AE4" i="10"/>
  <c r="AF4" i="10"/>
  <c r="AG4" i="10"/>
  <c r="AE5" i="10"/>
  <c r="AF5" i="10"/>
  <c r="AG5" i="10"/>
  <c r="AE6" i="10"/>
  <c r="AF6" i="10"/>
  <c r="AG6" i="10"/>
  <c r="AE7" i="10"/>
  <c r="AF7" i="10"/>
  <c r="AG7" i="10"/>
  <c r="AE8" i="10"/>
  <c r="AF8" i="10"/>
  <c r="AG8" i="10"/>
  <c r="AE9" i="10"/>
  <c r="AF9" i="10"/>
  <c r="AG9" i="10"/>
  <c r="AE10" i="10"/>
  <c r="AF10" i="10"/>
  <c r="AG10" i="10"/>
  <c r="AE11" i="10"/>
  <c r="AF11" i="10"/>
  <c r="AG11" i="10"/>
  <c r="AE12" i="10"/>
  <c r="AF12" i="10"/>
  <c r="AG12" i="10"/>
  <c r="AE13" i="10"/>
  <c r="AF13" i="10"/>
  <c r="AG13" i="10"/>
  <c r="AE14" i="10"/>
  <c r="AF14" i="10"/>
  <c r="AG14" i="10"/>
  <c r="AE15" i="10"/>
  <c r="AF15" i="10"/>
  <c r="AG15" i="10"/>
  <c r="AE16" i="10"/>
  <c r="AF16" i="10"/>
  <c r="AG16" i="10"/>
  <c r="AE17" i="10"/>
  <c r="AF17" i="10"/>
  <c r="AG17" i="10"/>
  <c r="AE18" i="10"/>
  <c r="AF18" i="10"/>
  <c r="AG18" i="10"/>
  <c r="AE19" i="10"/>
  <c r="AF19" i="10"/>
  <c r="AG19" i="10"/>
  <c r="AE20" i="10"/>
  <c r="AF20" i="10"/>
  <c r="AG20" i="10"/>
  <c r="AE21" i="10"/>
  <c r="AF21" i="10"/>
  <c r="AG21" i="10"/>
  <c r="AE22" i="10"/>
  <c r="AF22" i="10"/>
  <c r="AG22" i="10"/>
  <c r="AE23" i="10"/>
  <c r="AF23" i="10"/>
  <c r="AG23" i="10"/>
  <c r="AE24" i="10"/>
  <c r="AF24" i="10"/>
  <c r="AG24" i="10"/>
  <c r="AE25" i="10"/>
  <c r="AF25" i="10"/>
  <c r="AG25" i="10"/>
  <c r="AE26" i="10"/>
  <c r="AF26" i="10"/>
  <c r="AG26" i="10"/>
  <c r="AE27" i="10"/>
  <c r="AF27" i="10"/>
  <c r="AG27" i="10"/>
  <c r="AE28" i="10"/>
  <c r="AF28" i="10"/>
  <c r="AG28" i="10"/>
  <c r="AE29" i="10"/>
  <c r="AF29" i="10"/>
  <c r="AG29" i="10"/>
  <c r="AE30" i="10"/>
  <c r="AF30" i="10"/>
  <c r="AG30" i="10"/>
  <c r="AH31" i="10" l="1"/>
  <c r="AI31" i="10"/>
  <c r="I35" i="10" s="1"/>
  <c r="C45" i="10"/>
  <c r="B45" i="10"/>
  <c r="AG31" i="10"/>
  <c r="AE31" i="10"/>
  <c r="AF31" i="10"/>
  <c r="AK30" i="1"/>
  <c r="AK31" i="1"/>
  <c r="AK32" i="1"/>
  <c r="AK33" i="1"/>
  <c r="AK68" i="1"/>
  <c r="AK69" i="1"/>
  <c r="AK70" i="1"/>
  <c r="AK71" i="1"/>
  <c r="AK72" i="1"/>
  <c r="AK29" i="1"/>
  <c r="AJ30" i="1"/>
  <c r="AJ31" i="1"/>
  <c r="AJ32" i="1"/>
  <c r="AJ33" i="1"/>
  <c r="AJ68" i="1"/>
  <c r="AJ69" i="1"/>
  <c r="AJ70" i="1"/>
  <c r="AJ71" i="1"/>
  <c r="AJ72" i="1"/>
  <c r="AJ29" i="1"/>
  <c r="AI30" i="1"/>
  <c r="AI31" i="1"/>
  <c r="AI32" i="1"/>
  <c r="AI33" i="1"/>
  <c r="AI68" i="1"/>
  <c r="AI69" i="1"/>
  <c r="AI70" i="1"/>
  <c r="AI71" i="1"/>
  <c r="AI72" i="1"/>
  <c r="AI29" i="1"/>
  <c r="AH30" i="1"/>
  <c r="AH31" i="1"/>
  <c r="AH32" i="1"/>
  <c r="AH33" i="1"/>
  <c r="AH68" i="1"/>
  <c r="AH69" i="1"/>
  <c r="AH70" i="1"/>
  <c r="AH71" i="1"/>
  <c r="AH72" i="1"/>
  <c r="AH29" i="1"/>
  <c r="F73" i="1"/>
  <c r="AJ73" i="1" l="1"/>
  <c r="AK73" i="1"/>
  <c r="AI73" i="1"/>
  <c r="AH73" i="1"/>
  <c r="E73" i="1"/>
  <c r="AJ31" i="10" l="1"/>
  <c r="J35" i="10" s="1"/>
  <c r="AK31" i="10"/>
  <c r="K35" i="10" s="1"/>
  <c r="R73" i="1"/>
  <c r="K73" i="1"/>
  <c r="L73" i="1"/>
  <c r="B113" i="1" s="1"/>
  <c r="M73" i="1"/>
  <c r="B112" i="1" s="1"/>
  <c r="S73" i="1"/>
  <c r="N73" i="1"/>
  <c r="J73" i="1"/>
  <c r="B100" i="1" s="1"/>
  <c r="I73" i="1"/>
  <c r="H73" i="1"/>
  <c r="G73" i="1"/>
  <c r="B73" i="1"/>
  <c r="L35" i="10" l="1"/>
  <c r="L45" i="10" s="1"/>
  <c r="AL31" i="10"/>
  <c r="B114" i="1"/>
  <c r="B109" i="1"/>
</calcChain>
</file>

<file path=xl/sharedStrings.xml><?xml version="1.0" encoding="utf-8"?>
<sst xmlns="http://schemas.openxmlformats.org/spreadsheetml/2006/main" count="2078" uniqueCount="1362">
  <si>
    <t>Nom</t>
  </si>
  <si>
    <t>Prénom</t>
  </si>
  <si>
    <t>Statut</t>
  </si>
  <si>
    <t>Téléphone</t>
  </si>
  <si>
    <t>Courriel</t>
  </si>
  <si>
    <t>Commune</t>
  </si>
  <si>
    <t>Nombre</t>
  </si>
  <si>
    <t>Autre (préciser)</t>
  </si>
  <si>
    <t>IUT</t>
  </si>
  <si>
    <t>Grandes écoles et écoles d'ingénieurs</t>
  </si>
  <si>
    <t>dont GE militaires</t>
  </si>
  <si>
    <t>CPGE</t>
  </si>
  <si>
    <t>STS</t>
  </si>
  <si>
    <t>dont STS du ministère de l'agriculture</t>
  </si>
  <si>
    <t>Universités</t>
  </si>
  <si>
    <t>dont GE et EI du ministère de l'agriculture</t>
  </si>
  <si>
    <t>dont CPGE du ministère de l'agriculture</t>
  </si>
  <si>
    <t>Tuteurs du monde associatif (ne s'appuyant pas sur des étudiants)</t>
  </si>
  <si>
    <t>Tuteurs du monde professionnel (tuteurs non étudiants)</t>
  </si>
  <si>
    <t>Région*</t>
  </si>
  <si>
    <t>Académie*</t>
  </si>
  <si>
    <t>Adresse*</t>
  </si>
  <si>
    <t>Code postal*</t>
  </si>
  <si>
    <t>Type d'établissement (EPLE/étab du sup)*</t>
  </si>
  <si>
    <t>UAI*</t>
  </si>
  <si>
    <t>Nom*</t>
  </si>
  <si>
    <t>Prénom*</t>
  </si>
  <si>
    <t>Statut*</t>
  </si>
  <si>
    <t>Téléphone*</t>
  </si>
  <si>
    <t>Courriel*</t>
  </si>
  <si>
    <t>Nombre TOTAL de tuteurs</t>
  </si>
  <si>
    <t>Dont filles</t>
  </si>
  <si>
    <t>Recensement bénéficiaires</t>
  </si>
  <si>
    <t>commentaires</t>
  </si>
  <si>
    <t>dont collègiens en 4ème*</t>
  </si>
  <si>
    <t>dont collégiens en REP+*</t>
  </si>
  <si>
    <t>dont collégiens en REP*</t>
  </si>
  <si>
    <t>dont collégiens des QPV*</t>
  </si>
  <si>
    <t>dont collègiens en cité éducative *</t>
  </si>
  <si>
    <t>dont collégiens en zone rurale/isolée *</t>
  </si>
  <si>
    <t>dont collégiens des lycées agricoles (4ème et 3ème)*</t>
  </si>
  <si>
    <t>Autres bénéfciaires (préciser)</t>
  </si>
  <si>
    <r>
      <t>TOTAL</t>
    </r>
    <r>
      <rPr>
        <sz val="11"/>
        <rFont val="Arial"/>
        <family val="2"/>
      </rPr>
      <t xml:space="preserve"> collègiens*</t>
    </r>
  </si>
  <si>
    <t>PACA</t>
  </si>
  <si>
    <t>Aix-Marseille</t>
  </si>
  <si>
    <t>REP+</t>
  </si>
  <si>
    <t>REP</t>
  </si>
  <si>
    <t>LGT</t>
  </si>
  <si>
    <t>I - Identification de la tête de cordée</t>
  </si>
  <si>
    <t>Titre de la cordée*</t>
  </si>
  <si>
    <t>Nom de l'établissement tête de cordée*</t>
  </si>
  <si>
    <t>Personne référente de la cordée 1</t>
  </si>
  <si>
    <t>Personne référente de la cordée 2 (le cas échéant)</t>
  </si>
  <si>
    <t>Nbre de Services Civiques sur le projet</t>
  </si>
  <si>
    <t>Nbr d'élèves prévisionnel du dispositif*</t>
  </si>
  <si>
    <t>Nom Prénom du référent cordée de l'établissmeent*</t>
  </si>
  <si>
    <t>Fonction du référent cordée de l'établissmeent*</t>
  </si>
  <si>
    <t>Contact mail du référent cordée de l'établissmeent*</t>
  </si>
  <si>
    <t>Non</t>
  </si>
  <si>
    <t>Education prioritaire* : REP+/REP/Non</t>
  </si>
  <si>
    <t>Rural isolé* : Oui/Non</t>
  </si>
  <si>
    <t>Oui</t>
  </si>
  <si>
    <t>LP</t>
  </si>
  <si>
    <t>LPO</t>
  </si>
  <si>
    <t>Nombre LPO</t>
  </si>
  <si>
    <t>Nombre LGT</t>
  </si>
  <si>
    <t>Nombre LP</t>
  </si>
  <si>
    <t>en cité éducative* : Oui/Non</t>
  </si>
  <si>
    <t>NombreTOTAL des établissements du 2nd degré</t>
  </si>
  <si>
    <t>Lycéens du ministère de l'agriculture (hors 4ème et 3ème)</t>
  </si>
  <si>
    <t>Ne pas modifier cette zone qui automatise les calculs des totaux demandés dans la partie III</t>
  </si>
  <si>
    <t>Cité éducative</t>
  </si>
  <si>
    <t>Zone rurale isolée</t>
  </si>
  <si>
    <t>BTS</t>
  </si>
  <si>
    <t>Grande Ecole</t>
  </si>
  <si>
    <t>Licence</t>
  </si>
  <si>
    <t>Autre</t>
  </si>
  <si>
    <t>Collège public</t>
  </si>
  <si>
    <t>Collège privé</t>
  </si>
  <si>
    <t>LPO public</t>
  </si>
  <si>
    <t>LPO privé</t>
  </si>
  <si>
    <t>LGT public</t>
  </si>
  <si>
    <t>LGT privé</t>
  </si>
  <si>
    <t>LP public</t>
  </si>
  <si>
    <t>LP privé</t>
  </si>
  <si>
    <t xml:space="preserve">Titre de l'action tel que mentionné dans le volet pédagogique </t>
  </si>
  <si>
    <t>Nbr  prévisionnel d'élèves participant à l'action</t>
  </si>
  <si>
    <t>Dont issus de QPV</t>
  </si>
  <si>
    <t>Dont élèves de 4ème</t>
  </si>
  <si>
    <t>Nom de l'établissement demandeur</t>
  </si>
  <si>
    <t>Proposition de financement REGION</t>
  </si>
  <si>
    <t>Proposition totale de financement commission</t>
  </si>
  <si>
    <t>En préciser la nature dans cette colonne</t>
  </si>
  <si>
    <t>Montant global des reliquats</t>
  </si>
  <si>
    <t>Proposition de financement MEN (P141)</t>
  </si>
  <si>
    <t>Proposition de financement MESRI (P231)</t>
  </si>
  <si>
    <t>Proposition de financement ANCT (P147)</t>
  </si>
  <si>
    <t>Autres financements prévisionnels que MEN, MESRI, ANCT ou REGION pour cette action, en préciser le montant dans cette colonne</t>
  </si>
  <si>
    <t>Dont lycéens Pro</t>
  </si>
  <si>
    <t>Dont lycéens technologiques</t>
  </si>
  <si>
    <t>Ne pas supprimer cette colonne</t>
  </si>
  <si>
    <t>Coût prévisionnels des frais de fonctionnement élèves supportés par l'établissement demandeur</t>
  </si>
  <si>
    <t>EPLE rural isolé</t>
  </si>
  <si>
    <t>REP rural isolé</t>
  </si>
  <si>
    <t>Collège</t>
  </si>
  <si>
    <t>Si établissement source, préciser la typologie : REP, REP+, EPLE rural isolé, REP rural isolé, collège, LP, LPO, LGT</t>
  </si>
  <si>
    <t>Pour les collèges : dont élèves de 4ème*</t>
  </si>
  <si>
    <t>Nombre collèges</t>
  </si>
  <si>
    <t>Pour les lycées : dont issus de filières professionnelles*</t>
  </si>
  <si>
    <t>Pour les lycées : dont issus de filières technologiques*</t>
  </si>
  <si>
    <t>Pour les lycées : dont issus de filières générales*</t>
  </si>
  <si>
    <t>En préciser la source de ce financement dans cette colonne</t>
  </si>
  <si>
    <t>Merci de ne pas modifier cette zone</t>
  </si>
  <si>
    <t xml:space="preserve">Nom de l'établissement*
</t>
  </si>
  <si>
    <t>Commune*</t>
  </si>
  <si>
    <t>Type* : CLG / LP / LPO / LGT</t>
  </si>
  <si>
    <t>Origine des tuteurs*</t>
  </si>
  <si>
    <r>
      <t>TOTAL</t>
    </r>
    <r>
      <rPr>
        <sz val="11"/>
        <rFont val="Marianne Light"/>
        <family val="3"/>
      </rPr>
      <t xml:space="preserve"> Lycéens</t>
    </r>
    <r>
      <rPr>
        <b/>
        <sz val="11"/>
        <rFont val="Marianne Light"/>
        <family val="3"/>
      </rPr>
      <t>*</t>
    </r>
  </si>
  <si>
    <t>dont lycéens des QPV*</t>
  </si>
  <si>
    <t>dont lycéens en cité éducative*</t>
  </si>
  <si>
    <t>Lycéens généraux*</t>
  </si>
  <si>
    <t>Lycéens technologiques*</t>
  </si>
  <si>
    <t>Lycéens professionnels*</t>
  </si>
  <si>
    <t>III - Bénéficiaires *</t>
  </si>
  <si>
    <t>COLLEGIENS*</t>
  </si>
  <si>
    <t>LYCEENS*</t>
  </si>
  <si>
    <t>Bilan de la demande de financement de la cordée</t>
  </si>
  <si>
    <t>Dont demande pour financer les frais de partenariat</t>
  </si>
  <si>
    <t>Dont demande pour financer les frais de fonctionnement élèves</t>
  </si>
  <si>
    <t>Dont demande pour financer les frais de fonctionnement étudiants</t>
  </si>
  <si>
    <t>Dont demande pour financer les autres coûts</t>
  </si>
  <si>
    <t>Commentaires</t>
  </si>
  <si>
    <t>Montant</t>
  </si>
  <si>
    <t>Dont demande pour l'indemnisation du ou des coordonnateurs référents de la tête de cordée : merci d'en préciser la nature dans les commentaires.</t>
  </si>
  <si>
    <r>
      <t xml:space="preserve">Total de la demande de financement de la </t>
    </r>
    <r>
      <rPr>
        <b/>
        <sz val="16"/>
        <color rgb="FFFF0000"/>
        <rFont val="Calibri"/>
        <family val="2"/>
        <scheme val="minor"/>
      </rPr>
      <t>tête de cordée</t>
    </r>
    <r>
      <rPr>
        <b/>
        <sz val="16"/>
        <color theme="1"/>
        <rFont val="Calibri"/>
        <family val="2"/>
        <scheme val="minor"/>
      </rPr>
      <t xml:space="preserve"> :</t>
    </r>
  </si>
  <si>
    <r>
      <t xml:space="preserve">Total de la demande de financement des </t>
    </r>
    <r>
      <rPr>
        <b/>
        <sz val="16"/>
        <color rgb="FFFF0000"/>
        <rFont val="Calibri"/>
        <family val="2"/>
        <scheme val="minor"/>
      </rPr>
      <t>EPLE sources</t>
    </r>
  </si>
  <si>
    <t>Total pour la cordée</t>
  </si>
  <si>
    <t>UAI pour les EPLE sources demandeurs</t>
  </si>
  <si>
    <t>L'établissement demandeur est la tête de cordée ou un EPLE source</t>
  </si>
  <si>
    <t>EPLE source</t>
  </si>
  <si>
    <t>Tête de cordée</t>
  </si>
  <si>
    <t>EPLE sources</t>
  </si>
  <si>
    <t>TOTAL DU FINANCEMENT DE LA CORDEE
Tête de cordée + EPLE sources</t>
  </si>
  <si>
    <t>Coût prévisionnels de fonctionnement étudiants supportés par l'établissement demandeur</t>
  </si>
  <si>
    <t>Coût prévisionnels de partenariat supportés par l'établissement demandeur</t>
  </si>
  <si>
    <r>
      <t xml:space="preserve">Autres coûts supportés par l'établissement demandeur.
</t>
    </r>
    <r>
      <rPr>
        <b/>
        <i/>
        <sz val="11"/>
        <color rgb="FFFF0000"/>
        <rFont val="Arial"/>
        <family val="2"/>
      </rPr>
      <t>Attention la demande de financement pour l’indemnisation du ou des coordonnateurs référents de la tête de cordée ne doit pas apparaître dans cette colonne, elle doit être directement saisie dans le tableau de bilan financier de la cordée (en cellule B40 avant insertion éventuelle de lignes supplémentaires)</t>
    </r>
  </si>
  <si>
    <r>
      <rPr>
        <b/>
        <sz val="11"/>
        <color theme="1"/>
        <rFont val="Calibri"/>
        <family val="2"/>
        <scheme val="minor"/>
      </rPr>
      <t>Note :</t>
    </r>
    <r>
      <rPr>
        <sz val="11"/>
        <color theme="1"/>
        <rFont val="Calibri"/>
        <family val="2"/>
        <scheme val="minor"/>
      </rPr>
      <t xml:space="preserve">
Pour faciliter la collecte des données de cet onglet, vous pouvez disposer, sur demande adressée à </t>
    </r>
    <r>
      <rPr>
        <b/>
        <sz val="11"/>
        <color rgb="FF0070C0"/>
        <rFont val="Calibri"/>
        <family val="2"/>
        <scheme val="minor"/>
      </rPr>
      <t>cordees.draioaix@region-academique-paca.fr</t>
    </r>
    <r>
      <rPr>
        <sz val="11"/>
        <color theme="1"/>
        <rFont val="Calibri"/>
        <family val="2"/>
        <scheme val="minor"/>
      </rPr>
      <t xml:space="preserve">  avec en copie </t>
    </r>
    <r>
      <rPr>
        <b/>
        <sz val="11"/>
        <color theme="4" tint="-0.249977111117893"/>
        <rFont val="Calibri"/>
        <family val="2"/>
        <scheme val="minor"/>
      </rPr>
      <t>ce.educprio@ac-aix-marseille.fr</t>
    </r>
    <r>
      <rPr>
        <sz val="11"/>
        <color theme="1"/>
        <rFont val="Calibri"/>
        <family val="2"/>
        <scheme val="minor"/>
      </rPr>
      <t xml:space="preserve"> d'un lien vers un formulaire en ligne spécifique à votre Cordée et au recueil des données financières des actions de votre cordée. 
Vous pourrez alors simplement télécharger au format Excel les résultats du formulaire lorsque les EPLE sources auront saisi leurs demandes de financement puis copier-coller les réponses à partir de la cellule A2.
Les totaux sont à partir de la ligne 30, mais vous pouvez ajouter autant de lignes que nécesssaire au tableau en faisant un clic droit sur un numéro de ligne (avant la ligne 30) et en choisissant l'option "insérer".
</t>
    </r>
    <r>
      <rPr>
        <b/>
        <sz val="11"/>
        <color theme="1"/>
        <rFont val="Calibri"/>
        <family val="2"/>
        <scheme val="minor"/>
      </rPr>
      <t>Attention :</t>
    </r>
    <r>
      <rPr>
        <sz val="11"/>
        <color theme="1"/>
        <rFont val="Calibri"/>
        <family val="2"/>
        <scheme val="minor"/>
      </rPr>
      <t xml:space="preserve"> </t>
    </r>
    <r>
      <rPr>
        <sz val="11"/>
        <color rgb="FFFF0000"/>
        <rFont val="Calibri"/>
        <family val="2"/>
        <scheme val="minor"/>
      </rPr>
      <t>la demande éventuelle de financement pour l’indemnisation du ou des coordonnateurs référents de la tête de cordée ne doit pas apparaître dans le premier tableau, elle doit être directement saisie dans le 2ème tableau de bilan de la demande de financement de la cordée</t>
    </r>
    <r>
      <rPr>
        <sz val="11"/>
        <color theme="1"/>
        <rFont val="Calibri"/>
        <family val="2"/>
        <scheme val="minor"/>
      </rPr>
      <t xml:space="preserve"> (cellule B40 avant insertion éventuelle de lignes supplémentaires).</t>
    </r>
  </si>
  <si>
    <t>Personne référente  sur le plan financier ou service financier de l'établissement Tête de cordée</t>
  </si>
  <si>
    <t>Volet financier de l'appel à projets 2026-2027 - "Cordées de la réussite"
Données financières, administratives et statistiques</t>
  </si>
  <si>
    <t>Nouvel étab* 26-27  : Oui/non</t>
  </si>
  <si>
    <t>Reliquats 25-26</t>
  </si>
  <si>
    <t>Montant de la demande de financement 26-27  pour les frais de fonctionnement élèves</t>
  </si>
  <si>
    <t>Montant de la demande de financement 26-27 pour les frais de fonctionnement étudiants</t>
  </si>
  <si>
    <t>Montant de la demande de financement 26-27 pour les frais de partenariat</t>
  </si>
  <si>
    <t>Montant de la demande de financement 26-27 pour les autres coûts</t>
  </si>
  <si>
    <t xml:space="preserve">Reliquats du financement MEN (P141) de l'action 25-26
</t>
  </si>
  <si>
    <t>Reliquats du financement MESRI (P231) de l'action 25-26</t>
  </si>
  <si>
    <t>Reliquats du financement ANCT (P147) de l'action 25-26
Contacter la DREETS pour demande de report</t>
  </si>
  <si>
    <t>Reliquats du financement REGION de l'action 25-26</t>
  </si>
  <si>
    <t>Reliquats autres financements de l'action 25-26</t>
  </si>
  <si>
    <t>Coût prévisionnel global de l'action en 26-27 pour l'établissement demandeur</t>
  </si>
  <si>
    <t>Montant global de la demande 26-27 pour l'établissement demandeur</t>
  </si>
  <si>
    <t>Note : le guide pratique est à votre disposition pour vous accompagner dans le renseignement de ce volet financier.</t>
  </si>
  <si>
    <t>II - Etablissements sources (à compléter par la tête de Cordées de la réussite) 
    - Ajoutez autant de lignes que nécessaire avant la ligne "Total" (clic droit sur le numéro en gris de ligne précédent le "Total collèges" ou le "Total lycées" puis choisir "insérer")
- Consultez l'onglet UAI et l'onglet QPV pour compléter l'identification des établissements,
    - Voir "cartographie académique" pour connaître la typologie des établissements, disponible depuis le Padlet dédié: https://digipad.app/p/1375272/b207f7b1f8f3c , cartographie colonne 2, pour les contacts des établissements scolaires. 
    - Pour faciliter le recueil des données auprès des établissements, vous pouvez disposer, sur demande adressée à cordees.draioaix@region-academique-paca.fr avec en copie ce.educprio@ac-aix-marseille.fr, d'un lien vers un formulaire en ligne spécifique à votre Cordée, qui vous permettra, à partir d'un simple copier-coller (choisissez l'option "coller uniquement les valeurs" pour garder la mise en page) de compléter ce tableau.</t>
  </si>
  <si>
    <t xml:space="preserve">UAI* 
se reporter à l'onglet UAI
</t>
  </si>
  <si>
    <t>Dont issus de QPV*
Se reporter à l'onglet QPV</t>
  </si>
  <si>
    <t>Partie réservée aux financeurs</t>
  </si>
  <si>
    <t>Calculs automatiques</t>
  </si>
  <si>
    <r>
      <t xml:space="preserve">LOCALISATION DES ELEVES RESIDANT EN </t>
    </r>
    <r>
      <rPr>
        <b/>
        <u/>
        <sz val="14"/>
        <color theme="0"/>
        <rFont val="Arial"/>
        <family val="2"/>
      </rPr>
      <t>QPV</t>
    </r>
  </si>
  <si>
    <t>1 - Vous trouverez ci-contre la liste des QPV  pour une première estimation des bénéficiaires.</t>
  </si>
  <si>
    <t>Dépt</t>
  </si>
  <si>
    <t>Nom Dépt</t>
  </si>
  <si>
    <t>Communes</t>
  </si>
  <si>
    <t xml:space="preserve">Quartiers </t>
  </si>
  <si>
    <t>Alpes-de-Haute-Provence</t>
  </si>
  <si>
    <t>Digne-les-Bains</t>
  </si>
  <si>
    <t>Centre Ville - Pigeonnier</t>
  </si>
  <si>
    <t>Manosque</t>
  </si>
  <si>
    <t>Quartier Est</t>
  </si>
  <si>
    <t>Périmètres fixés par le décret n° 2023-1314 du 28 décembre 2023 modifiant la liste des quartiers prioritaires de la politique de la ville dans les départements métropolitains</t>
  </si>
  <si>
    <t>Quartier Ouest</t>
  </si>
  <si>
    <t>Hautes-Alpes</t>
  </si>
  <si>
    <t>Gap</t>
  </si>
  <si>
    <t>Quartier du Haut-Gap</t>
  </si>
  <si>
    <t>Bouches-du-Rhône</t>
  </si>
  <si>
    <t>Aix-en-Provence</t>
  </si>
  <si>
    <t>Jas-De-Bouffan</t>
  </si>
  <si>
    <t>Beisson</t>
  </si>
  <si>
    <t>Encagnane</t>
  </si>
  <si>
    <r>
      <t xml:space="preserve">2 - Afin de repérer plus finement les élèves résidant en QPV, il est nécessaire d'utiliser l'outil de géolocalisation </t>
    </r>
    <r>
      <rPr>
        <b/>
        <i/>
        <sz val="11"/>
        <rFont val="Arial"/>
        <family val="2"/>
      </rPr>
      <t>SIG Ville</t>
    </r>
    <r>
      <rPr>
        <b/>
        <sz val="11"/>
        <rFont val="Arial"/>
        <family val="2"/>
      </rPr>
      <t xml:space="preserve"> </t>
    </r>
    <r>
      <rPr>
        <sz val="11"/>
        <rFont val="Arial"/>
        <family val="2"/>
      </rPr>
      <t xml:space="preserve">(recherche individuelle ou en masse à partir de leur adresse). </t>
    </r>
  </si>
  <si>
    <t>Corsy</t>
  </si>
  <si>
    <t>Arles</t>
  </si>
  <si>
    <t>Griffeuille</t>
  </si>
  <si>
    <t>Barriol</t>
  </si>
  <si>
    <t>Le Trébon</t>
  </si>
  <si>
    <t>Aubagne</t>
  </si>
  <si>
    <t>Le Charrel</t>
  </si>
  <si>
    <t>Berre-l'Étang</t>
  </si>
  <si>
    <t>Quartier Centre Ville</t>
  </si>
  <si>
    <t>https://sig.ville.gouv.fr/</t>
  </si>
  <si>
    <t>Quartier Béalet-Bessons-Mariélie</t>
  </si>
  <si>
    <t>Châteaurenard</t>
  </si>
  <si>
    <t>Roquecoquille</t>
  </si>
  <si>
    <t>Istres</t>
  </si>
  <si>
    <t>Le Prépaou</t>
  </si>
  <si>
    <t>Marignane</t>
  </si>
  <si>
    <t>Florida Parc</t>
  </si>
  <si>
    <t>Centre ville</t>
  </si>
  <si>
    <t>Marseille</t>
  </si>
  <si>
    <t>Saint Henri</t>
  </si>
  <si>
    <t>La Viste</t>
  </si>
  <si>
    <t>Château Saint Loup</t>
  </si>
  <si>
    <t>La Capelette</t>
  </si>
  <si>
    <t>Centre Ville 1er et 2e Arrondissements</t>
  </si>
  <si>
    <t>Canet Arnavaux Jean Jaurès</t>
  </si>
  <si>
    <t>Centre Ville 3e Arrondissement</t>
  </si>
  <si>
    <t>La Cravache Le Trioulet</t>
  </si>
  <si>
    <t>La Cayolle</t>
  </si>
  <si>
    <t>La Sauvagère</t>
  </si>
  <si>
    <t>Benza</t>
  </si>
  <si>
    <t>Saint Thys</t>
  </si>
  <si>
    <t>Air Bel</t>
  </si>
  <si>
    <t>La Rouguière</t>
  </si>
  <si>
    <t>Valbarelle Néréïdes Bosquet</t>
  </si>
  <si>
    <t>Malpassé Corot</t>
  </si>
  <si>
    <t>Balustres Cerisaie</t>
  </si>
  <si>
    <t>Frais Vallon</t>
  </si>
  <si>
    <t>Le Clos La Rose</t>
  </si>
  <si>
    <t>Le Petit Séminaire</t>
  </si>
  <si>
    <t>La Marie</t>
  </si>
  <si>
    <t>Les Olives</t>
  </si>
  <si>
    <t>La Simiane La Paternelle Vieux Moulin</t>
  </si>
  <si>
    <t>Saint Gabriel Bon Secours</t>
  </si>
  <si>
    <t>Saint Jérôme Les Tilleuls</t>
  </si>
  <si>
    <t>Grand Saint Barthélémy</t>
  </si>
  <si>
    <t>Le Castellas Les Micocouliers</t>
  </si>
  <si>
    <t>La Castellane La Bricarde</t>
  </si>
  <si>
    <t>Plan d'Aou Saint Antoine</t>
  </si>
  <si>
    <t>Consolat Ruisseau Mirabeau</t>
  </si>
  <si>
    <t>Saint Louis Campagne Lévêque</t>
  </si>
  <si>
    <t>Les Aygalades</t>
  </si>
  <si>
    <t>Kalliste La Granière La Solidarité</t>
  </si>
  <si>
    <t>La Savine Bosphore</t>
  </si>
  <si>
    <t>Les Tilleuls La Maurelette</t>
  </si>
  <si>
    <t>Cap Janet La Cabucelle Les Crottes</t>
  </si>
  <si>
    <t>La Visitation - Bassens</t>
  </si>
  <si>
    <t>Saint André</t>
  </si>
  <si>
    <t>La Soude Bengale</t>
  </si>
  <si>
    <t>Caillols La Moularde</t>
  </si>
  <si>
    <t>Marseille; La Penne-sur-Huveaune</t>
  </si>
  <si>
    <t>Les Escourtines</t>
  </si>
  <si>
    <t>Martigues</t>
  </si>
  <si>
    <t>Mas de Pouane</t>
  </si>
  <si>
    <t>Notre Dame Des Marins</t>
  </si>
  <si>
    <t>Canto Perdrix</t>
  </si>
  <si>
    <t>Boudème-Les Deux Portes-Bargemont</t>
  </si>
  <si>
    <t>Miramas</t>
  </si>
  <si>
    <t>La Carraire</t>
  </si>
  <si>
    <t>La Maille</t>
  </si>
  <si>
    <t>Orgon</t>
  </si>
  <si>
    <t>Centre Historique</t>
  </si>
  <si>
    <t>Port-de-Bouc</t>
  </si>
  <si>
    <t>Les Aigues Douces</t>
  </si>
  <si>
    <t>Les Comtes</t>
  </si>
  <si>
    <t>Port-Saint-Louis-du-Rhône</t>
  </si>
  <si>
    <t>Quartier prioritaire de Port-Saint-Louis</t>
  </si>
  <si>
    <t>Salon-de-Provence</t>
  </si>
  <si>
    <t>Les Canourgues</t>
  </si>
  <si>
    <t>La Monaque</t>
  </si>
  <si>
    <t>Septèmes-les-Vallons</t>
  </si>
  <si>
    <t>La Gavotte - Peyret</t>
  </si>
  <si>
    <t>Tarascon</t>
  </si>
  <si>
    <t>Centre Historique - Ferrages</t>
  </si>
  <si>
    <t>Vitrolles</t>
  </si>
  <si>
    <t>Secteur Centre</t>
  </si>
  <si>
    <t>La Frescoule</t>
  </si>
  <si>
    <t>Vaucluse</t>
  </si>
  <si>
    <t>Apt</t>
  </si>
  <si>
    <t>Centre ancien - Saint Michel</t>
  </si>
  <si>
    <t>Avignon</t>
  </si>
  <si>
    <t>Monclar - Champfleury - Rocade Sud - Barbière - Croix des Oiseaux</t>
  </si>
  <si>
    <t>Reine Jeanne - Saint Jean - Grange d'Orel</t>
  </si>
  <si>
    <t>Saint Chamand</t>
  </si>
  <si>
    <t>Pont des Deux Eaux</t>
  </si>
  <si>
    <t>Broquetons - Sainte Catherine</t>
  </si>
  <si>
    <t>Bollène</t>
  </si>
  <si>
    <t>Centre Ancien - Giono</t>
  </si>
  <si>
    <t>Carpentras</t>
  </si>
  <si>
    <t>Amandiers - Éléphant</t>
  </si>
  <si>
    <t>Pous-du-Plan</t>
  </si>
  <si>
    <t>Quintine - Villemarie - Bois de l'Ubac - Le Parc</t>
  </si>
  <si>
    <t>Cavaillon</t>
  </si>
  <si>
    <t>Docteur Ayme - Condamines - Barillon - Saint Martin - Bon Puits - Saint Gilles - Ratacans</t>
  </si>
  <si>
    <t>La Clède - Gare - Route de Pertuis - Sainte Anne</t>
  </si>
  <si>
    <t>Le Pontet</t>
  </si>
  <si>
    <t>Camp Rambaud - Les Mérides - Joffre - Centre Ville</t>
  </si>
  <si>
    <t>L'Isle-sur-la-Sorgue</t>
  </si>
  <si>
    <t>Vallades - Rebenas - Clos Saint Michel - Capucins</t>
  </si>
  <si>
    <t>Monteux</t>
  </si>
  <si>
    <t>Vieux Moulin - Centre ville - Les Mûriers</t>
  </si>
  <si>
    <t>Orange</t>
  </si>
  <si>
    <t>Fourchevieillles - Comtadines - L'Aygues</t>
  </si>
  <si>
    <t>Nogent - Saint Clément</t>
  </si>
  <si>
    <t>Pertuis</t>
  </si>
  <si>
    <t>Centre ancien</t>
  </si>
  <si>
    <t>Sorgues</t>
  </si>
  <si>
    <t>Les Griffons - Centre ville</t>
  </si>
  <si>
    <t>Générat - Establet</t>
  </si>
  <si>
    <t>Chaffunes</t>
  </si>
  <si>
    <t>Valréas</t>
  </si>
  <si>
    <t>Centre ancien - Les Tours - La Gaillarde - Mistral - Sévigné</t>
  </si>
  <si>
    <t>Dep</t>
  </si>
  <si>
    <t>UAI</t>
  </si>
  <si>
    <t>Dénomination</t>
  </si>
  <si>
    <t>Nature etab</t>
  </si>
  <si>
    <t>E-mail</t>
  </si>
  <si>
    <t>0040027H</t>
  </si>
  <si>
    <t>ALEXANDRA DAVID NEEL</t>
  </si>
  <si>
    <t>LYCEE ENSEIGNT GENERAL ET TECHNOLOGIQUE</t>
  </si>
  <si>
    <t>DIGNE LES BAINS</t>
  </si>
  <si>
    <t>ce.0040027H@ac-aix-marseille.fr</t>
  </si>
  <si>
    <t>0040535K</t>
  </si>
  <si>
    <t>ANDRE AILHAUD</t>
  </si>
  <si>
    <t>COLLEGE</t>
  </si>
  <si>
    <t>VOLX</t>
  </si>
  <si>
    <t>ce.0040535K@ac-aix-marseille.fr</t>
  </si>
  <si>
    <t>0040003G</t>
  </si>
  <si>
    <t>ANDRE HONNORAT</t>
  </si>
  <si>
    <t>LYCEE POLYVALENT</t>
  </si>
  <si>
    <t>BARCELONNETTE</t>
  </si>
  <si>
    <t>ce.0040003G@ac-aix-marseille.fr</t>
  </si>
  <si>
    <t>0040419J</t>
  </si>
  <si>
    <t>ce.0040419J@ac-aix-marseille.fr</t>
  </si>
  <si>
    <t>0040007L</t>
  </si>
  <si>
    <t>BEAU DE ROCHAS</t>
  </si>
  <si>
    <t>LYCEE PROFESSIONNEL</t>
  </si>
  <si>
    <t>ce.0040007L@ac-aix-marseille.fr</t>
  </si>
  <si>
    <t>0040052K</t>
  </si>
  <si>
    <t>CAMILLE REYMOND</t>
  </si>
  <si>
    <t>CHATEAU ARNOUX ST AUBAN</t>
  </si>
  <si>
    <t>ce.0040052K@ac-aix-marseille.fr</t>
  </si>
  <si>
    <t>0040001E</t>
  </si>
  <si>
    <t>EMILE HONNORATY</t>
  </si>
  <si>
    <t>ANNOT</t>
  </si>
  <si>
    <t>ce.0040001E@ac-aix-marseille.fr</t>
  </si>
  <si>
    <t>0040010P</t>
  </si>
  <si>
    <t>FELIX ESCLANGON</t>
  </si>
  <si>
    <t>MANOSQUE CEDEX</t>
  </si>
  <si>
    <t>ce.0040010P@ac-aix-marseille.fr</t>
  </si>
  <si>
    <t>0040022C</t>
  </si>
  <si>
    <t>GASSENDI</t>
  </si>
  <si>
    <t>DIGNE LES BAINS CEDEX</t>
  </si>
  <si>
    <t>ce.0040022C@ac-aix-marseille.fr</t>
  </si>
  <si>
    <t>0040378P</t>
  </si>
  <si>
    <t>HAUTE-PROVENCE</t>
  </si>
  <si>
    <t>ETAB REGIONAL/LYCEE ENSEIGNEMENT ADAPTE</t>
  </si>
  <si>
    <t>BEVONS</t>
  </si>
  <si>
    <t>ce.0040378P@ac-aix-marseille.fr</t>
  </si>
  <si>
    <t>0040382U</t>
  </si>
  <si>
    <t>HENRI LAUGIER</t>
  </si>
  <si>
    <t>FORCALQUIER CEDEX</t>
  </si>
  <si>
    <t>ce.0040382U@ac-aix-marseille.fr</t>
  </si>
  <si>
    <t>0040051J</t>
  </si>
  <si>
    <t>J.M.G. ITARD (DOCTEUR)</t>
  </si>
  <si>
    <t>ORAISON</t>
  </si>
  <si>
    <t>ce.0040051J@ac-aix-marseille.fr</t>
  </si>
  <si>
    <t>0040055N</t>
  </si>
  <si>
    <t>JEAN GIONO</t>
  </si>
  <si>
    <t>MANOSQUE</t>
  </si>
  <si>
    <t>ce.0040055N@ac-aix-marseille.fr</t>
  </si>
  <si>
    <t>0040533H</t>
  </si>
  <si>
    <t>LES ISCLES</t>
  </si>
  <si>
    <t>ce.0040533H@ac-aix-marseille.fr</t>
  </si>
  <si>
    <t>0040011R</t>
  </si>
  <si>
    <t>LOUIS MARTIN BRET</t>
  </si>
  <si>
    <t>ce.0040011R@ac-aix-marseille.fr</t>
  </si>
  <si>
    <t>0040587S</t>
  </si>
  <si>
    <t>LYCEE COLLEGE ECOLE INTERNATI</t>
  </si>
  <si>
    <t>ce.0040587S@ac-aix-marseille.fr</t>
  </si>
  <si>
    <t>0040021B</t>
  </si>
  <si>
    <t>MARCEL ANDRE</t>
  </si>
  <si>
    <t>SEYNE LES ALPES</t>
  </si>
  <si>
    <t>ce.0040021B@ac-aix-marseille.fr</t>
  </si>
  <si>
    <t>0040014U</t>
  </si>
  <si>
    <t>MARCEL MASSOT</t>
  </si>
  <si>
    <t>LA MOTTE DU CAIRE</t>
  </si>
  <si>
    <t>ce.0040014U@ac-aix-marseille.fr</t>
  </si>
  <si>
    <t>0040044B</t>
  </si>
  <si>
    <t>MARIA BORRELY</t>
  </si>
  <si>
    <t>ce.0040044B@ac-aix-marseille.fr</t>
  </si>
  <si>
    <t>0040017X</t>
  </si>
  <si>
    <t>MAXIME JAVELLY</t>
  </si>
  <si>
    <t>RIEZ</t>
  </si>
  <si>
    <t>ce.0040017X@ac-aix-marseille.fr</t>
  </si>
  <si>
    <t>0040013T</t>
  </si>
  <si>
    <t>MONT D'OR (LE)</t>
  </si>
  <si>
    <t>ce.0040013T@ac-aix-marseille.fr</t>
  </si>
  <si>
    <t>0040023D</t>
  </si>
  <si>
    <t>PAUL ARENE</t>
  </si>
  <si>
    <t>SISTERON CEDEX</t>
  </si>
  <si>
    <t>ce.0040023D@ac-aix-marseille.fr</t>
  </si>
  <si>
    <t>0040420K</t>
  </si>
  <si>
    <t>SISTERON</t>
  </si>
  <si>
    <t>ce.0040420K@ac-aix-marseille.fr</t>
  </si>
  <si>
    <t>0040002F</t>
  </si>
  <si>
    <t>PAYS DE BANON (DU)</t>
  </si>
  <si>
    <t>BANON</t>
  </si>
  <si>
    <t>ce.0040002F@ac-aix-marseille.fr</t>
  </si>
  <si>
    <t>0040524Y</t>
  </si>
  <si>
    <t>PIERRE GIRARDOT</t>
  </si>
  <si>
    <t>STE TULLE</t>
  </si>
  <si>
    <t>ce.0040524Y@ac-aix-marseille.fr</t>
  </si>
  <si>
    <t>0040490L</t>
  </si>
  <si>
    <t>PIERRE-GILLES DE GENNES</t>
  </si>
  <si>
    <t>DIGNE LES BAINS CEDEX 9</t>
  </si>
  <si>
    <t>ce.0040490L@ac-aix-marseille.fr</t>
  </si>
  <si>
    <t>0040019Z</t>
  </si>
  <si>
    <t>RENE CASSIN</t>
  </si>
  <si>
    <t>ST ANDRE LES ALPES</t>
  </si>
  <si>
    <t>ce.0040019Z@ac-aix-marseille.fr</t>
  </si>
  <si>
    <t>0040004H</t>
  </si>
  <si>
    <t>VERDON (DU)</t>
  </si>
  <si>
    <t>CASTELLANE</t>
  </si>
  <si>
    <t>ce.0040004H@ac-aix-marseille.fr</t>
  </si>
  <si>
    <t>0050520N</t>
  </si>
  <si>
    <t>ALEXANDRE CORREARD</t>
  </si>
  <si>
    <t>SERRES</t>
  </si>
  <si>
    <t>ce.0050520N@ac-aix-marseille.fr</t>
  </si>
  <si>
    <t>0050005D</t>
  </si>
  <si>
    <t>ALPES ET DURANCE</t>
  </si>
  <si>
    <t>EMBRUN</t>
  </si>
  <si>
    <t>ce.0050005D@ac-aix-marseille.fr</t>
  </si>
  <si>
    <t>0050007F</t>
  </si>
  <si>
    <t>ARISTIDE BRIAND</t>
  </si>
  <si>
    <t>GAP CEDEX</t>
  </si>
  <si>
    <t>ce.0050007F@ac-aix-marseille.fr</t>
  </si>
  <si>
    <t>0050010J</t>
  </si>
  <si>
    <t>CENTRE</t>
  </si>
  <si>
    <t>ce.0050010J@ac-aix-marseille.fr</t>
  </si>
  <si>
    <t>0050003B</t>
  </si>
  <si>
    <t>D ALTITUDE</t>
  </si>
  <si>
    <t>BRIANCON CEDEX</t>
  </si>
  <si>
    <t>ce.0050003B@ac-aix-marseille.fr</t>
  </si>
  <si>
    <t>0050006E</t>
  </si>
  <si>
    <t>DOMINIQUE VILLARS</t>
  </si>
  <si>
    <t>ce.0050006E@ac-aix-marseille.fr</t>
  </si>
  <si>
    <t>0050023Y</t>
  </si>
  <si>
    <t>ECRINS (LES)</t>
  </si>
  <si>
    <t>EMBRUN CEDEX</t>
  </si>
  <si>
    <t>ce.0050023Y@ac-aix-marseille.fr</t>
  </si>
  <si>
    <t>0050480V</t>
  </si>
  <si>
    <t>FONTREYNE (DE)</t>
  </si>
  <si>
    <t>GAP</t>
  </si>
  <si>
    <t>ce.0050480V@ac-aix-marseille.fr</t>
  </si>
  <si>
    <t>0050022X</t>
  </si>
  <si>
    <t>FRANCOIS MITTERRAND</t>
  </si>
  <si>
    <t>VEYNES</t>
  </si>
  <si>
    <t>ce.0050022X@ac-aix-marseille.fr</t>
  </si>
  <si>
    <t>0050519M</t>
  </si>
  <si>
    <t>GARCINS (LES)</t>
  </si>
  <si>
    <t>BRIANCON</t>
  </si>
  <si>
    <t>ce.0050519M@ac-aix-marseille.fr</t>
  </si>
  <si>
    <t>0050409T</t>
  </si>
  <si>
    <t>GIRAUDES (LES)</t>
  </si>
  <si>
    <t>L ARGENTIERE LA BESSEE</t>
  </si>
  <si>
    <t>ce.0050409T@ac-aix-marseille.fr</t>
  </si>
  <si>
    <t>0050013M</t>
  </si>
  <si>
    <t>HAUTES VALLEES (DES)</t>
  </si>
  <si>
    <t>GUILLESTRE</t>
  </si>
  <si>
    <t>ce.0050013M@ac-aix-marseille.fr</t>
  </si>
  <si>
    <t>0050452P</t>
  </si>
  <si>
    <t>HAUTS DE PLAINE (LES)</t>
  </si>
  <si>
    <t>LARAGNE MONTEGLIN</t>
  </si>
  <si>
    <t>ce.0050452P@ac-aix-marseille.fr</t>
  </si>
  <si>
    <t>0050004C</t>
  </si>
  <si>
    <t>HONORE ROMANE</t>
  </si>
  <si>
    <t>LYCEE CLIMATIQUE</t>
  </si>
  <si>
    <t>ce.0050004C@ac-aix-marseille.fr</t>
  </si>
  <si>
    <t>0050638S</t>
  </si>
  <si>
    <t>MARIE MARVINGT</t>
  </si>
  <si>
    <t>TALLARD</t>
  </si>
  <si>
    <t>ce.0050638S@ac-aix-marseille.fr</t>
  </si>
  <si>
    <t>0050025A</t>
  </si>
  <si>
    <t>MAUZAN</t>
  </si>
  <si>
    <t>ce.0050025A@ac-aix-marseille.fr</t>
  </si>
  <si>
    <t>0050008G</t>
  </si>
  <si>
    <t>PAUL HERAUD</t>
  </si>
  <si>
    <t>ce.0050008G@ac-aix-marseille.fr</t>
  </si>
  <si>
    <t>0050027C</t>
  </si>
  <si>
    <t>PIERRE MENDES FRANCE</t>
  </si>
  <si>
    <t>ce.0050027C@ac-aix-marseille.fr</t>
  </si>
  <si>
    <t>0050009H</t>
  </si>
  <si>
    <t>SEVIGNE</t>
  </si>
  <si>
    <t>ce.0050009H@ac-aix-marseille.fr</t>
  </si>
  <si>
    <t>0050639T</t>
  </si>
  <si>
    <t>SIMONE VEIL</t>
  </si>
  <si>
    <t>LA BATIE NEUVE</t>
  </si>
  <si>
    <t>ce.0050639T@ac-aix-marseille.fr</t>
  </si>
  <si>
    <t>0050043V</t>
  </si>
  <si>
    <t>VAUBAN</t>
  </si>
  <si>
    <t>ce.0050043V@ac-aix-marseille.fr</t>
  </si>
  <si>
    <t>0050019U</t>
  </si>
  <si>
    <t>VIVIAN MAIER</t>
  </si>
  <si>
    <t>ST BONNET EN CHAMPSAUR</t>
  </si>
  <si>
    <t>ce.0050019U@ac-aix-marseille.fr</t>
  </si>
  <si>
    <t>0130161E</t>
  </si>
  <si>
    <t>ADAM DE CRAPONNE</t>
  </si>
  <si>
    <t>SALON DE PROVENCE</t>
  </si>
  <si>
    <t>ce.0130161E@ac-aix-marseille.fr</t>
  </si>
  <si>
    <t>0131603X</t>
  </si>
  <si>
    <t>ADOLPHE MONTICELLI</t>
  </si>
  <si>
    <t>MARSEILLE</t>
  </si>
  <si>
    <t>ce.0131603X@ac-aix-marseille.fr</t>
  </si>
  <si>
    <t>0131888G</t>
  </si>
  <si>
    <t>ALAIN SAVARY</t>
  </si>
  <si>
    <t>ISTRES</t>
  </si>
  <si>
    <t>ce.0131888G@ac-aix-marseille.fr</t>
  </si>
  <si>
    <t>0132326H</t>
  </si>
  <si>
    <t>ALBERT CAMUS</t>
  </si>
  <si>
    <t>MIRAMAS</t>
  </si>
  <si>
    <t>ce.0132326H@ac-aix-marseille.fr</t>
  </si>
  <si>
    <t>0132491M</t>
  </si>
  <si>
    <t>ALEXANDRE DUMAS</t>
  </si>
  <si>
    <t>ce.0132491M@ac-aix-marseille.fr</t>
  </si>
  <si>
    <t>0130164H</t>
  </si>
  <si>
    <t>ALPHONSE DAUDET</t>
  </si>
  <si>
    <t>TARASCON CEDEX</t>
  </si>
  <si>
    <t>ce.0130164H@ac-aix-marseille.fr</t>
  </si>
  <si>
    <t>0132409Y</t>
  </si>
  <si>
    <t>ce.0132409Y@ac-aix-marseille.fr</t>
  </si>
  <si>
    <t>0130146N</t>
  </si>
  <si>
    <t>ALPILLES (LES)</t>
  </si>
  <si>
    <t>ce.0130146N@ac-aix-marseille.fr</t>
  </si>
  <si>
    <t>0132494R</t>
  </si>
  <si>
    <t>AMANDEIRETS (LES)</t>
  </si>
  <si>
    <t>CHATEAUNEUF LES MARTIGUES</t>
  </si>
  <si>
    <t>ce.0132494R@ac-aix-marseille.fr</t>
  </si>
  <si>
    <t>0130072H</t>
  </si>
  <si>
    <t>AMPERE</t>
  </si>
  <si>
    <t>MARSEILLE CEDEX 10</t>
  </si>
  <si>
    <t>ce.0130072H@ac-aix-marseille.fr</t>
  </si>
  <si>
    <t>0132572A</t>
  </si>
  <si>
    <t>ARLES</t>
  </si>
  <si>
    <t>ce.0132572A@ac-aix-marseille.fr</t>
  </si>
  <si>
    <t>0132561N</t>
  </si>
  <si>
    <t>ANATOLE FRANCE</t>
  </si>
  <si>
    <t>ce.0132561N@ac-aix-marseille.fr</t>
  </si>
  <si>
    <t>0132732Z</t>
  </si>
  <si>
    <t>ANDRE CHENIER</t>
  </si>
  <si>
    <t>ce.0132732Z@ac-aix-marseille.fr</t>
  </si>
  <si>
    <t>0132312T</t>
  </si>
  <si>
    <t>ANDRE MALRAUX</t>
  </si>
  <si>
    <t>ce.0132312T@ac-aix-marseille.fr</t>
  </si>
  <si>
    <t>0132634T</t>
  </si>
  <si>
    <t>FOS SUR MER</t>
  </si>
  <si>
    <t>ce.0132634T@ac-aix-marseille.fr</t>
  </si>
  <si>
    <t>0132733A</t>
  </si>
  <si>
    <t>ANTONIN ARTAUD</t>
  </si>
  <si>
    <t>ce.0132733A@ac-aix-marseille.fr</t>
  </si>
  <si>
    <t>0131712R</t>
  </si>
  <si>
    <t>ARC DE MEYRAN</t>
  </si>
  <si>
    <t>AIX EN PROVENCE CEDEX 5</t>
  </si>
  <si>
    <t>ce.0131712R@ac-aix-marseille.fr</t>
  </si>
  <si>
    <t>0131704G</t>
  </si>
  <si>
    <t>ARTHUR RIMBAUD</t>
  </si>
  <si>
    <t>ce.0131704G@ac-aix-marseille.fr</t>
  </si>
  <si>
    <t>0132495S</t>
  </si>
  <si>
    <t>ISTRES CEDEX</t>
  </si>
  <si>
    <t>ce.0132495S@ac-aix-marseille.fr</t>
  </si>
  <si>
    <t>0131747D</t>
  </si>
  <si>
    <t>AUGUSTE ET LOUIS LUMIERE</t>
  </si>
  <si>
    <t>LA CIOTAT</t>
  </si>
  <si>
    <t>ce.0131747D@ac-aix-marseille.fr</t>
  </si>
  <si>
    <t>0131261A</t>
  </si>
  <si>
    <t>AUGUSTE RENOIR</t>
  </si>
  <si>
    <t>MARSEILLE CEDEX 13</t>
  </si>
  <si>
    <t>ce.0131261A@ac-aix-marseille.fr</t>
  </si>
  <si>
    <t>0131922U</t>
  </si>
  <si>
    <t>BARTAVELLES (LES)</t>
  </si>
  <si>
    <t>ce.0131922U@ac-aix-marseille.fr</t>
  </si>
  <si>
    <t>0131884C</t>
  </si>
  <si>
    <t>BELLE DE MAI</t>
  </si>
  <si>
    <t>ce.0131884C@ac-aix-marseille.fr</t>
  </si>
  <si>
    <t>0130059U</t>
  </si>
  <si>
    <t>BLAISE PASCAL</t>
  </si>
  <si>
    <t>ce.0130059U@ac-aix-marseille.fr</t>
  </si>
  <si>
    <t>0131968U</t>
  </si>
  <si>
    <t>CAILLOLS (QUARTIER DES)</t>
  </si>
  <si>
    <t>ce.0131968U@ac-aix-marseille.fr</t>
  </si>
  <si>
    <t>0131606A</t>
  </si>
  <si>
    <t>CALADE (LA)</t>
  </si>
  <si>
    <t>ce.0131606A@ac-aix-marseille.fr</t>
  </si>
  <si>
    <t>0133352Y</t>
  </si>
  <si>
    <t>CAMILLE CLAUDEL</t>
  </si>
  <si>
    <t>VITROLLES</t>
  </si>
  <si>
    <t>ce.0133352Y@ac-aix-marseille.fr</t>
  </si>
  <si>
    <t>0130068D</t>
  </si>
  <si>
    <t>CAMILLE JULLIAN</t>
  </si>
  <si>
    <t>MARSEILLE CEDEX 11</t>
  </si>
  <si>
    <t>ce.0130068D@ac-aix-marseille.fr</t>
  </si>
  <si>
    <t>0132325G</t>
  </si>
  <si>
    <t>CAMPRA</t>
  </si>
  <si>
    <t>AIX EN PROVENCE CEDEX 1</t>
  </si>
  <si>
    <t>ce.0132325G@ac-aix-marseille.fr</t>
  </si>
  <si>
    <t>0132497U</t>
  </si>
  <si>
    <t>CARRAIRE (LA)</t>
  </si>
  <si>
    <t>MIRAMAS CEDEX</t>
  </si>
  <si>
    <t>ce.0132497U@ac-aix-marseille.fr</t>
  </si>
  <si>
    <t>0130079R</t>
  </si>
  <si>
    <t>CHAPE (RUE)</t>
  </si>
  <si>
    <t>ce.0130079R@ac-aix-marseille.fr</t>
  </si>
  <si>
    <t>0130151U</t>
  </si>
  <si>
    <t>CHARLES MONGRAND</t>
  </si>
  <si>
    <t>PORT DE BOUC</t>
  </si>
  <si>
    <t>ce.0130151U@ac-aix-marseille.fr</t>
  </si>
  <si>
    <t>0130171R</t>
  </si>
  <si>
    <t>CHARLES PRIVAT</t>
  </si>
  <si>
    <t>ARLES CEDEX</t>
  </si>
  <si>
    <t>ce.0130171R@ac-aix-marseille.fr</t>
  </si>
  <si>
    <t>0132834K</t>
  </si>
  <si>
    <t>CHARLES RIEU</t>
  </si>
  <si>
    <t>ST MARTIN DE CRAU</t>
  </si>
  <si>
    <t>ce.0132834K@ac-aix-marseille.fr</t>
  </si>
  <si>
    <t>0132315W</t>
  </si>
  <si>
    <t>CHARTREUX (AVENUE DES)</t>
  </si>
  <si>
    <t>ce.0132315W@ac-aix-marseille.fr</t>
  </si>
  <si>
    <t>0132009N</t>
  </si>
  <si>
    <t>CHATEAU DOUBLE</t>
  </si>
  <si>
    <t>AIX EN PROVENCE</t>
  </si>
  <si>
    <t>ce.0132009N@ac-aix-marseille.fr</t>
  </si>
  <si>
    <t>0132401P</t>
  </si>
  <si>
    <t>CHATEAU FORBIN</t>
  </si>
  <si>
    <t>ce.0132401P@ac-aix-marseille.fr</t>
  </si>
  <si>
    <t>0130055P</t>
  </si>
  <si>
    <t>CHATELIER (LE)</t>
  </si>
  <si>
    <t>ce.0130055P@ac-aix-marseille.fr</t>
  </si>
  <si>
    <t>0134472R</t>
  </si>
  <si>
    <t>CITE INTERNATIONALE JACQUES CH</t>
  </si>
  <si>
    <t>ce.0134472R@ac-aix-marseille.fr</t>
  </si>
  <si>
    <t>0132404T</t>
  </si>
  <si>
    <t>CLAIR SOLEIL</t>
  </si>
  <si>
    <t>ce.0132404T@ac-aix-marseille.fr</t>
  </si>
  <si>
    <t>0130139F</t>
  </si>
  <si>
    <t>COIN JOLI SEVIGNE</t>
  </si>
  <si>
    <t>ce.0130139F@ac-aix-marseille.fr</t>
  </si>
  <si>
    <t>0130071G</t>
  </si>
  <si>
    <t>COLBERT</t>
  </si>
  <si>
    <t>ce.0130071G@ac-aix-marseille.fr</t>
  </si>
  <si>
    <t>0134431W</t>
  </si>
  <si>
    <t>COLLEGE CAROLINE AIGLE</t>
  </si>
  <si>
    <t>LANCON PROVENCE</t>
  </si>
  <si>
    <t>ce.0134431W@ac-aix-marseille.fr</t>
  </si>
  <si>
    <t>0130032P</t>
  </si>
  <si>
    <t>COLLINES DURANCE</t>
  </si>
  <si>
    <t>MALLEMORT</t>
  </si>
  <si>
    <t>ce.0130032P@ac-aix-marseille.fr</t>
  </si>
  <si>
    <t>0131706J</t>
  </si>
  <si>
    <t>COUSTEAU (COMMANDANT)</t>
  </si>
  <si>
    <t>ROGNAC</t>
  </si>
  <si>
    <t>ce.0131706J@ac-aix-marseille.fr</t>
  </si>
  <si>
    <t>0131756N</t>
  </si>
  <si>
    <t>DARIUS MILHAUD</t>
  </si>
  <si>
    <t>ce.0131756N@ac-aix-marseille.fr</t>
  </si>
  <si>
    <t>0130050J</t>
  </si>
  <si>
    <t>DENIS DIDEROT</t>
  </si>
  <si>
    <t>MARSEILLE CEDEX 02</t>
  </si>
  <si>
    <t>ce.0130050J@ac-aix-marseille.fr</t>
  </si>
  <si>
    <t>0130028K</t>
  </si>
  <si>
    <t>DENIS MOUSTIER</t>
  </si>
  <si>
    <t>GREASQUE</t>
  </si>
  <si>
    <t>ce.0130028K@ac-aix-marseille.fr</t>
  </si>
  <si>
    <t>0131935H</t>
  </si>
  <si>
    <t>EDGAR QUINET</t>
  </si>
  <si>
    <t>ce.0131935H@ac-aix-marseille.fr</t>
  </si>
  <si>
    <t>0131260Z</t>
  </si>
  <si>
    <t>EDMOND ROSTAND</t>
  </si>
  <si>
    <t>ce.0131260Z@ac-aix-marseille.fr</t>
  </si>
  <si>
    <t>0131703F</t>
  </si>
  <si>
    <t>EDOUARD MANET</t>
  </si>
  <si>
    <t>ce.0131703F@ac-aix-marseille.fr</t>
  </si>
  <si>
    <t>0132318Z</t>
  </si>
  <si>
    <t>ELIE COUTAREL</t>
  </si>
  <si>
    <t>ce.0132318Z@ac-aix-marseille.fr</t>
  </si>
  <si>
    <t>0131887F</t>
  </si>
  <si>
    <t>ELSA TRIOLET</t>
  </si>
  <si>
    <t>ce.0131887F@ac-aix-marseille.fr</t>
  </si>
  <si>
    <t>0130001F</t>
  </si>
  <si>
    <t>EMILE ZOLA</t>
  </si>
  <si>
    <t>ce.0130001F@ac-aix-marseille.fr</t>
  </si>
  <si>
    <t>0131608C</t>
  </si>
  <si>
    <t>EMILIE DE MIRABEAU</t>
  </si>
  <si>
    <t>MARIGNANE</t>
  </si>
  <si>
    <t>ce.0131608C@ac-aix-marseille.fr</t>
  </si>
  <si>
    <t>0130160D</t>
  </si>
  <si>
    <t>EMPERI (L')</t>
  </si>
  <si>
    <t>ce.0130160D@ac-aix-marseille.fr</t>
  </si>
  <si>
    <t>0130058T</t>
  </si>
  <si>
    <t>ESTAQUE (L')</t>
  </si>
  <si>
    <t>ce.0130058T@ac-aix-marseille.fr</t>
  </si>
  <si>
    <t>0131757P</t>
  </si>
  <si>
    <t>ce.0131757P@ac-aix-marseille.fr</t>
  </si>
  <si>
    <t>0131705H</t>
  </si>
  <si>
    <t>FERNAND LEGER</t>
  </si>
  <si>
    <t>BERRE L ETANG</t>
  </si>
  <si>
    <t>ce.0131705H@ac-aix-marseille.fr</t>
  </si>
  <si>
    <t>0133243E</t>
  </si>
  <si>
    <t>FONT D AURUMY</t>
  </si>
  <si>
    <t>FUVEAU</t>
  </si>
  <si>
    <t>ce.0133243E@ac-aix-marseille.fr</t>
  </si>
  <si>
    <t>0130093F</t>
  </si>
  <si>
    <t>FRAISSINET</t>
  </si>
  <si>
    <t>ce.0130093F@ac-aix-marseille.fr</t>
  </si>
  <si>
    <t>0133789Y</t>
  </si>
  <si>
    <t>SIMIANE COLLONGUE</t>
  </si>
  <si>
    <t>ce.0133789Y@ac-aix-marseille.fr</t>
  </si>
  <si>
    <t>0132403S</t>
  </si>
  <si>
    <t>FRANCOIS VILLON</t>
  </si>
  <si>
    <t>ce.0132403S@ac-aix-marseille.fr</t>
  </si>
  <si>
    <t>0133621R</t>
  </si>
  <si>
    <t>FRANCOISE DOLTO</t>
  </si>
  <si>
    <t>ST ANDIOL</t>
  </si>
  <si>
    <t>ce.0133621R@ac-aix-marseille.fr</t>
  </si>
  <si>
    <t>0131549N</t>
  </si>
  <si>
    <t>FREDERIC JOLIOT-CURIE</t>
  </si>
  <si>
    <t>AUBAGNE</t>
  </si>
  <si>
    <t>ce.0131549N@ac-aix-marseille.fr</t>
  </si>
  <si>
    <t>0130062X</t>
  </si>
  <si>
    <t>FREDERIC MISTRAL</t>
  </si>
  <si>
    <t>ce.0130062X@ac-aix-marseille.fr</t>
  </si>
  <si>
    <t>0131609D</t>
  </si>
  <si>
    <t>ce.0131609D@ac-aix-marseille.fr</t>
  </si>
  <si>
    <t>0132212J</t>
  </si>
  <si>
    <t>PORT DE BOUC CEDEX</t>
  </si>
  <si>
    <t>ce.0132212J@ac-aix-marseille.fr</t>
  </si>
  <si>
    <t>0131701D</t>
  </si>
  <si>
    <t>GABRIEL PERI</t>
  </si>
  <si>
    <t>GARDANNE CEDEX</t>
  </si>
  <si>
    <t>ce.0131701D@ac-aix-marseille.fr</t>
  </si>
  <si>
    <t>0130006L</t>
  </si>
  <si>
    <t>GAMBETTA</t>
  </si>
  <si>
    <t>ce.0130006L@ac-aix-marseille.fr</t>
  </si>
  <si>
    <t>0133287C</t>
  </si>
  <si>
    <t>GARRIGUES (LES)</t>
  </si>
  <si>
    <t>ROGNES</t>
  </si>
  <si>
    <t>ce.0133287C@ac-aix-marseille.fr</t>
  </si>
  <si>
    <t>0132205B</t>
  </si>
  <si>
    <t>GASTON DEFFERRE</t>
  </si>
  <si>
    <t>MARSEILLE CEDEX 07</t>
  </si>
  <si>
    <t>ce.0132205B@ac-aix-marseille.fr</t>
  </si>
  <si>
    <t>0131607B</t>
  </si>
  <si>
    <t>GEORGES BRASSENS</t>
  </si>
  <si>
    <t>ce.0131607B@ac-aix-marseille.fr</t>
  </si>
  <si>
    <t>0132833J</t>
  </si>
  <si>
    <t>BOUC BEL AIR</t>
  </si>
  <si>
    <t>ce.0132833J@ac-aix-marseille.fr</t>
  </si>
  <si>
    <t>0133525L</t>
  </si>
  <si>
    <t>GEORGES DUBY</t>
  </si>
  <si>
    <t>ce.0133525L@ac-aix-marseille.fr</t>
  </si>
  <si>
    <t>0131707K</t>
  </si>
  <si>
    <t>GERARD PHILIPE</t>
  </si>
  <si>
    <t>MARTIGUES</t>
  </si>
  <si>
    <t>ce.0131707K@ac-aix-marseille.fr</t>
  </si>
  <si>
    <t>0133881Y</t>
  </si>
  <si>
    <t>GERMAINE TILLION</t>
  </si>
  <si>
    <t>ce.0133881Y@ac-aix-marseille.fr</t>
  </si>
  <si>
    <t>0132573B</t>
  </si>
  <si>
    <t>GLANUM</t>
  </si>
  <si>
    <t>ST REMY DE PROVENCE CEDEX</t>
  </si>
  <si>
    <t>ce.0132573B@ac-aix-marseille.fr</t>
  </si>
  <si>
    <t>0130084W</t>
  </si>
  <si>
    <t>GRANDE BASTIDE</t>
  </si>
  <si>
    <t>ce.0130084W@ac-aix-marseille.fr</t>
  </si>
  <si>
    <t>0130013U</t>
  </si>
  <si>
    <t>GUSTAVE EIFFEL</t>
  </si>
  <si>
    <t>ce.0130013U@ac-aix-marseille.fr</t>
  </si>
  <si>
    <t>0132310R</t>
  </si>
  <si>
    <t>GYPTIS</t>
  </si>
  <si>
    <t>ce.0132310R@ac-aix-marseille.fr</t>
  </si>
  <si>
    <t>0130166K</t>
  </si>
  <si>
    <t>HAUTS DE L ARC (LES)</t>
  </si>
  <si>
    <t>TRETS</t>
  </si>
  <si>
    <t>ce.0130166K@ac-aix-marseille.fr</t>
  </si>
  <si>
    <t>0131605Z</t>
  </si>
  <si>
    <t>HENRI BARNIER</t>
  </si>
  <si>
    <t>ce.0131605Z@ac-aix-marseille.fr</t>
  </si>
  <si>
    <t>0132411A</t>
  </si>
  <si>
    <t>HENRI BOSCO</t>
  </si>
  <si>
    <t>VITROLLES CEDEX</t>
  </si>
  <si>
    <t>ce.0132411A@ac-aix-marseille.fr</t>
  </si>
  <si>
    <t>0132214L</t>
  </si>
  <si>
    <t>HENRI FABRE</t>
  </si>
  <si>
    <t>ce.0132214L@ac-aix-marseille.fr</t>
  </si>
  <si>
    <t>0131604Y</t>
  </si>
  <si>
    <t>HENRI WALLON</t>
  </si>
  <si>
    <t>ce.0131604Y@ac-aix-marseille.fr</t>
  </si>
  <si>
    <t>0131789Z</t>
  </si>
  <si>
    <t>ce.0131789Z@ac-aix-marseille.fr</t>
  </si>
  <si>
    <t>0130175V</t>
  </si>
  <si>
    <t>HONORE DAUMIER</t>
  </si>
  <si>
    <t>ce.0130175V@ac-aix-marseille.fr</t>
  </si>
  <si>
    <t>0131927Z</t>
  </si>
  <si>
    <t>ce.0131927Z@ac-aix-marseille.fr</t>
  </si>
  <si>
    <t>0132496T</t>
  </si>
  <si>
    <t>ce.0132496T@ac-aix-marseille.fr</t>
  </si>
  <si>
    <t>0132565T</t>
  </si>
  <si>
    <t>JACQUES MONOD</t>
  </si>
  <si>
    <t>LES PENNES MIRABEAU</t>
  </si>
  <si>
    <t>ce.0132565T@ac-aix-marseille.fr</t>
  </si>
  <si>
    <t>0131262B</t>
  </si>
  <si>
    <t>JACQUES PREVERT</t>
  </si>
  <si>
    <t>ce.0131262B@ac-aix-marseille.fr</t>
  </si>
  <si>
    <t>0132007L</t>
  </si>
  <si>
    <t>ST VICTORET</t>
  </si>
  <si>
    <t>ce.0132007L@ac-aix-marseille.fr</t>
  </si>
  <si>
    <t>0130007M</t>
  </si>
  <si>
    <t>JAS DE BOUFFAN</t>
  </si>
  <si>
    <t>ce.0130007M@ac-aix-marseille.fr</t>
  </si>
  <si>
    <t>0130064Z</t>
  </si>
  <si>
    <t>JEAN BAPTISTE BROCHIER</t>
  </si>
  <si>
    <t>ce.0130064Z@ac-aix-marseille.fr</t>
  </si>
  <si>
    <t>0133492A</t>
  </si>
  <si>
    <t>JEAN BERNARD</t>
  </si>
  <si>
    <t>ce.0133492A@ac-aix-marseille.fr</t>
  </si>
  <si>
    <t>0133788X</t>
  </si>
  <si>
    <t>JEAN CLAUDE IZZO</t>
  </si>
  <si>
    <t>ce.0133788X@ac-aix-marseille.fr</t>
  </si>
  <si>
    <t>0133195C</t>
  </si>
  <si>
    <t>JEAN COCTEAU</t>
  </si>
  <si>
    <t>ce.0133195C@ac-aix-marseille.fr</t>
  </si>
  <si>
    <t>0133351X</t>
  </si>
  <si>
    <t>JEAN DE LA FONTAINE</t>
  </si>
  <si>
    <t>GEMENOS</t>
  </si>
  <si>
    <t>ce.0133351X@ac-aix-marseille.fr</t>
  </si>
  <si>
    <t>0134252B</t>
  </si>
  <si>
    <t>JEAN D'ORMESSON</t>
  </si>
  <si>
    <t>CHATEAURENARD</t>
  </si>
  <si>
    <t>ce.0134252B@ac-aix-marseille.fr</t>
  </si>
  <si>
    <t>0132314V</t>
  </si>
  <si>
    <t>ce.0132314V@ac-aix-marseille.fr</t>
  </si>
  <si>
    <t>0131259Y</t>
  </si>
  <si>
    <t>JEAN GUEHENNO</t>
  </si>
  <si>
    <t>LAMBESC</t>
  </si>
  <si>
    <t>ce.0131259Y@ac-aix-marseille.fr</t>
  </si>
  <si>
    <t>0131723C</t>
  </si>
  <si>
    <t>JEAN JAURES</t>
  </si>
  <si>
    <t>PEYROLLES EN PROVENCE</t>
  </si>
  <si>
    <t>ce.0131723C@ac-aix-marseille.fr</t>
  </si>
  <si>
    <t>0131883B</t>
  </si>
  <si>
    <t>LA CIOTAT CEDEX</t>
  </si>
  <si>
    <t>ce.0131883B@ac-aix-marseille.fr</t>
  </si>
  <si>
    <t>0130110Z</t>
  </si>
  <si>
    <t>JEAN MALRIEU</t>
  </si>
  <si>
    <t>ce.0130110Z@ac-aix-marseille.fr</t>
  </si>
  <si>
    <t>0133288D</t>
  </si>
  <si>
    <t>JEAN MONNET</t>
  </si>
  <si>
    <t>ce.0133288D@ac-aix-marseille.fr</t>
  </si>
  <si>
    <t>0130150T</t>
  </si>
  <si>
    <t>JEAN MOULIN</t>
  </si>
  <si>
    <t>ce.0130150T@ac-aix-marseille.fr</t>
  </si>
  <si>
    <t>0131265E</t>
  </si>
  <si>
    <t>ce.0131265E@ac-aix-marseille.fr</t>
  </si>
  <si>
    <t>0132407W</t>
  </si>
  <si>
    <t>ce.0132407W@ac-aix-marseille.fr</t>
  </si>
  <si>
    <t>0130053M</t>
  </si>
  <si>
    <t>JEAN PERRIN</t>
  </si>
  <si>
    <t>ce.0130053M@ac-aix-marseille.fr</t>
  </si>
  <si>
    <t>0133451F</t>
  </si>
  <si>
    <t>JEAN ZAY</t>
  </si>
  <si>
    <t>ROUSSET</t>
  </si>
  <si>
    <t>ce.0133451F@ac-aix-marseille.fr</t>
  </si>
  <si>
    <t>0130163G</t>
  </si>
  <si>
    <t>JOSEPH D ARBAUD</t>
  </si>
  <si>
    <t>ce.0130163G@ac-aix-marseille.fr</t>
  </si>
  <si>
    <t>0131622T</t>
  </si>
  <si>
    <t>JOSEPH LAKANAL</t>
  </si>
  <si>
    <t>ce.0131622T@ac-aix-marseille.fr</t>
  </si>
  <si>
    <t>0131264D</t>
  </si>
  <si>
    <t>JOSEPHINE BAKER</t>
  </si>
  <si>
    <t>ce.0131264D@ac-aix-marseille.fr</t>
  </si>
  <si>
    <t>0132408X</t>
  </si>
  <si>
    <t>JULES FERRY</t>
  </si>
  <si>
    <t>MARSEILLE CEDEX 15</t>
  </si>
  <si>
    <t>ce.0132408X@ac-aix-marseille.fr</t>
  </si>
  <si>
    <t>0130056R</t>
  </si>
  <si>
    <t>LA FLORIDE</t>
  </si>
  <si>
    <t>ce.0130056R@ac-aix-marseille.fr</t>
  </si>
  <si>
    <t>0132276D</t>
  </si>
  <si>
    <t>LATECOERE</t>
  </si>
  <si>
    <t>ce.0132276D@ac-aix-marseille.fr</t>
  </si>
  <si>
    <t>0130063Y</t>
  </si>
  <si>
    <t>LEAU</t>
  </si>
  <si>
    <t>ce.0130063Y@ac-aix-marseille.fr</t>
  </si>
  <si>
    <t>0130157A</t>
  </si>
  <si>
    <t>LES FERRAGES</t>
  </si>
  <si>
    <t>ST CHAMAS</t>
  </si>
  <si>
    <t>ce.0130157A@ac-aix-marseille.fr</t>
  </si>
  <si>
    <t>0132324F</t>
  </si>
  <si>
    <t>LES GORGUETTES GILBERT RASTOIN</t>
  </si>
  <si>
    <t>CASSIS</t>
  </si>
  <si>
    <t>ce.0132324F@ac-aix-marseille.fr</t>
  </si>
  <si>
    <t>0131932E</t>
  </si>
  <si>
    <t>LONGCHAMP</t>
  </si>
  <si>
    <t>ce.0131932E@ac-aix-marseille.fr</t>
  </si>
  <si>
    <t>0132412B</t>
  </si>
  <si>
    <t>LOU GARLABAN</t>
  </si>
  <si>
    <t>ce.0132412B@ac-aix-marseille.fr</t>
  </si>
  <si>
    <t>0130156Z</t>
  </si>
  <si>
    <t>LOUIS ARAGON</t>
  </si>
  <si>
    <t>ROQUEVAIRE</t>
  </si>
  <si>
    <t>ce.0130156Z@ac-aix-marseille.fr</t>
  </si>
  <si>
    <t>0132343B</t>
  </si>
  <si>
    <t>ce.0132343B@ac-aix-marseille.fr</t>
  </si>
  <si>
    <t>0131750G</t>
  </si>
  <si>
    <t>LOUIS ARMAND</t>
  </si>
  <si>
    <t>ce.0131750G@ac-aix-marseille.fr</t>
  </si>
  <si>
    <t>0130033R</t>
  </si>
  <si>
    <t>LOUIS BLERIOT</t>
  </si>
  <si>
    <t>MARIGNANE CEDEX</t>
  </si>
  <si>
    <t>ce.0130033R@ac-aix-marseille.fr</t>
  </si>
  <si>
    <t>0133016H</t>
  </si>
  <si>
    <t>LOUIS LEPRINCE RINGUET</t>
  </si>
  <si>
    <t>LA FARE LES OLIVIERS</t>
  </si>
  <si>
    <t>ce.0133016H@ac-aix-marseille.fr</t>
  </si>
  <si>
    <t>0132311S</t>
  </si>
  <si>
    <t>LOUIS PASTEUR</t>
  </si>
  <si>
    <t>ce.0132311S@ac-aix-marseille.fr</t>
  </si>
  <si>
    <t>0133203L</t>
  </si>
  <si>
    <t>ce.0133203L@ac-aix-marseille.fr</t>
  </si>
  <si>
    <t>0133992U</t>
  </si>
  <si>
    <t>LOUIS PHILIBERT</t>
  </si>
  <si>
    <t>LE PUY STE REPARADE</t>
  </si>
  <si>
    <t>ce.0133992U@ac-aix-marseille.fr</t>
  </si>
  <si>
    <t>0134022B</t>
  </si>
  <si>
    <t>LOUISE MICHEL</t>
  </si>
  <si>
    <t>ce.0134022B@ac-aix-marseille.fr</t>
  </si>
  <si>
    <t>0133790Z</t>
  </si>
  <si>
    <t>LUCIE AUBRAC</t>
  </si>
  <si>
    <t>EYGUIERES</t>
  </si>
  <si>
    <t>ce.0133790Z@ac-aix-marseille.fr</t>
  </si>
  <si>
    <t>0132210G</t>
  </si>
  <si>
    <t>LYCEE POLYVALENT JEAN LURCAT</t>
  </si>
  <si>
    <t>MARTIGUES CEDEX</t>
  </si>
  <si>
    <t>ce.0132210G@ac-aix-marseille.fr</t>
  </si>
  <si>
    <t>0132974M</t>
  </si>
  <si>
    <t>LYCEE REGIONAL HOTELIER JEAN-P</t>
  </si>
  <si>
    <t>MARSEILLE CEDEX 08</t>
  </si>
  <si>
    <t>ce.0132974M@ac-aix-marseille.fr</t>
  </si>
  <si>
    <t>0133765X</t>
  </si>
  <si>
    <t>MARC FERRANDI</t>
  </si>
  <si>
    <t>SEPTEMES LES VALLONS</t>
  </si>
  <si>
    <t>ce.0133765X@ac-aix-marseille.fr</t>
  </si>
  <si>
    <t>0130037V</t>
  </si>
  <si>
    <t>MARCEL PAGNOL</t>
  </si>
  <si>
    <t>ce.0130037V@ac-aix-marseille.fr</t>
  </si>
  <si>
    <t>0132208E</t>
  </si>
  <si>
    <t>ce.0132208E@ac-aix-marseille.fr</t>
  </si>
  <si>
    <t>0130051K</t>
  </si>
  <si>
    <t>MARIE CURIE</t>
  </si>
  <si>
    <t>LYCEE D ENSEIGNEMENT TECHNOLOGIQUE</t>
  </si>
  <si>
    <t>MARSEILLE CEDEX 05</t>
  </si>
  <si>
    <t>ce.0130051K@ac-aix-marseille.fr</t>
  </si>
  <si>
    <t>0133775H</t>
  </si>
  <si>
    <t>MARIE LAURENCIN</t>
  </si>
  <si>
    <t>ce.0133775H@ac-aix-marseille.fr</t>
  </si>
  <si>
    <t>0133244F</t>
  </si>
  <si>
    <t>MARIE MADELEINE FOURCADE</t>
  </si>
  <si>
    <t>GARDANNE</t>
  </si>
  <si>
    <t>ce.0133244F@ac-aix-marseille.fr</t>
  </si>
  <si>
    <t>0133115R</t>
  </si>
  <si>
    <t>MARIE MAURON</t>
  </si>
  <si>
    <t>CABRIES</t>
  </si>
  <si>
    <t>ce.0133115R@ac-aix-marseille.fr</t>
  </si>
  <si>
    <t>0130038W</t>
  </si>
  <si>
    <t>MARSEILLEVEYRE</t>
  </si>
  <si>
    <t>ce.0130038W@ac-aix-marseille.fr</t>
  </si>
  <si>
    <t>0131923V</t>
  </si>
  <si>
    <t>ce.0131923V@ac-aix-marseille.fr</t>
  </si>
  <si>
    <t>0132207D</t>
  </si>
  <si>
    <t>MASSENET</t>
  </si>
  <si>
    <t>ce.0132207D@ac-aix-marseille.fr</t>
  </si>
  <si>
    <t>0132786H</t>
  </si>
  <si>
    <t>MATAGOTS (LES)</t>
  </si>
  <si>
    <t>ce.0132786H@ac-aix-marseille.fr</t>
  </si>
  <si>
    <t>0132410Z</t>
  </si>
  <si>
    <t>MAURICE GENEVOIX</t>
  </si>
  <si>
    <t>ce.0132410Z@ac-aix-marseille.fr</t>
  </si>
  <si>
    <t>0132323E</t>
  </si>
  <si>
    <t>MAXIMILIEN ROBESPIERRE</t>
  </si>
  <si>
    <t>PORT ST LOUIS DU RHONE</t>
  </si>
  <si>
    <t>ce.0132323E@ac-aix-marseille.fr</t>
  </si>
  <si>
    <t>0133406G</t>
  </si>
  <si>
    <t>MEDITERRANEE (DE LA )</t>
  </si>
  <si>
    <t>ce.0133406G@ac-aix-marseille.fr</t>
  </si>
  <si>
    <t>0132568W</t>
  </si>
  <si>
    <t>MIGNET</t>
  </si>
  <si>
    <t>ce.0132568W@ac-aix-marseille.fr</t>
  </si>
  <si>
    <t>0132327J</t>
  </si>
  <si>
    <t>MIRAMARIS</t>
  </si>
  <si>
    <t>ce.0132327J@ac-aix-marseille.fr</t>
  </si>
  <si>
    <t>0132217P</t>
  </si>
  <si>
    <t>MONT SAUVY</t>
  </si>
  <si>
    <t>ORGON</t>
  </si>
  <si>
    <t>ce.0132217P@ac-aix-marseille.fr</t>
  </si>
  <si>
    <t>0134253C</t>
  </si>
  <si>
    <t>MONTE-CRISTO</t>
  </si>
  <si>
    <t>ALLAUCH</t>
  </si>
  <si>
    <t>ce.0134253C@ac-aix-marseille.fr</t>
  </si>
  <si>
    <t>0130042A</t>
  </si>
  <si>
    <t>MONTGRAND</t>
  </si>
  <si>
    <t>MARSEILLE CEDEX 06</t>
  </si>
  <si>
    <t>ce.0130042A@ac-aix-marseille.fr</t>
  </si>
  <si>
    <t>0130010R</t>
  </si>
  <si>
    <t>MONTMAJOUR</t>
  </si>
  <si>
    <t>ce.0130010R@ac-aix-marseille.fr</t>
  </si>
  <si>
    <t>0131266F</t>
  </si>
  <si>
    <t>NATHALIE SARRAUTE</t>
  </si>
  <si>
    <t>ce.0131266F@ac-aix-marseille.fr</t>
  </si>
  <si>
    <t>0132973L</t>
  </si>
  <si>
    <t>NINA SIMONE</t>
  </si>
  <si>
    <t>ce.0132973L@ac-aix-marseille.fr</t>
  </si>
  <si>
    <t>0133665N</t>
  </si>
  <si>
    <t>OLYMPE DE GOUGES</t>
  </si>
  <si>
    <t>PLAN DE CUQUES</t>
  </si>
  <si>
    <t>ce.0133665N@ac-aix-marseille.fr</t>
  </si>
  <si>
    <t>0130011S</t>
  </si>
  <si>
    <t>PASQUET</t>
  </si>
  <si>
    <t>ce.0130011S@ac-aix-marseille.fr</t>
  </si>
  <si>
    <t>0130002G</t>
  </si>
  <si>
    <t>PAUL CEZANNE</t>
  </si>
  <si>
    <t>ce.0130002G@ac-aix-marseille.fr</t>
  </si>
  <si>
    <t>0132322D</t>
  </si>
  <si>
    <t>PAUL ELUARD</t>
  </si>
  <si>
    <t>ce.0132322D@ac-aix-marseille.fr</t>
  </si>
  <si>
    <t>0130143K</t>
  </si>
  <si>
    <t>PAUL LANGEVIN</t>
  </si>
  <si>
    <t>ce.0130143K@ac-aix-marseille.fr</t>
  </si>
  <si>
    <t>0130036U</t>
  </si>
  <si>
    <t>PERIER</t>
  </si>
  <si>
    <t>ce.0130036U@ac-aix-marseille.fr</t>
  </si>
  <si>
    <t>0131700C</t>
  </si>
  <si>
    <t>PESQUIER</t>
  </si>
  <si>
    <t>ce.0131700C@ac-aix-marseille.fr</t>
  </si>
  <si>
    <t>0133381E</t>
  </si>
  <si>
    <t>PETIT PRINCE (LE)</t>
  </si>
  <si>
    <t>GIGNAC LA NERTHE</t>
  </si>
  <si>
    <t>ce.0133381E@ac-aix-marseille.fr</t>
  </si>
  <si>
    <t>0133449D</t>
  </si>
  <si>
    <t>PIERRE MATRAJA</t>
  </si>
  <si>
    <t>SAUSSET LES PINS</t>
  </si>
  <si>
    <t>ce.0133449D@ac-aix-marseille.fr</t>
  </si>
  <si>
    <t>0133015G</t>
  </si>
  <si>
    <t>ce.0133015G@ac-aix-marseille.fr</t>
  </si>
  <si>
    <t>0131943S</t>
  </si>
  <si>
    <t>PIERRE PUGET</t>
  </si>
  <si>
    <t>ce.0131943S@ac-aix-marseille.fr</t>
  </si>
  <si>
    <t>0130054N</t>
  </si>
  <si>
    <t>POINSO-CHAPUIS</t>
  </si>
  <si>
    <t>ce.0130054N@ac-aix-marseille.fr</t>
  </si>
  <si>
    <t>0132204A</t>
  </si>
  <si>
    <t>PONT DE VIVAUX</t>
  </si>
  <si>
    <t>ce.0132204A@ac-aix-marseille.fr</t>
  </si>
  <si>
    <t>0132730X</t>
  </si>
  <si>
    <t>PYTHEAS</t>
  </si>
  <si>
    <t>ce.0132730X@ac-aix-marseille.fr</t>
  </si>
  <si>
    <t>0134003F</t>
  </si>
  <si>
    <t>REGIONAL NELSON MANDELA</t>
  </si>
  <si>
    <t>ce.0134003F@ac-aix-marseille.fr</t>
  </si>
  <si>
    <t>0130049H</t>
  </si>
  <si>
    <t>REMPART (RUE DU)</t>
  </si>
  <si>
    <t>ce.0130049H@ac-aix-marseille.fr</t>
  </si>
  <si>
    <t>0130057S</t>
  </si>
  <si>
    <t>RENE CAILLIE</t>
  </si>
  <si>
    <t>ce.0130057S@ac-aix-marseille.fr</t>
  </si>
  <si>
    <t>0131611F</t>
  </si>
  <si>
    <t>ce.0131611F@ac-aix-marseille.fr</t>
  </si>
  <si>
    <t>0130158B</t>
  </si>
  <si>
    <t>RENE SEYSSAUD</t>
  </si>
  <si>
    <t>ce.0130158B@ac-aix-marseille.fr</t>
  </si>
  <si>
    <t>0131746C</t>
  </si>
  <si>
    <t>ROBERT MOREL</t>
  </si>
  <si>
    <t>ce.0131746C@ac-aix-marseille.fr</t>
  </si>
  <si>
    <t>0131711P</t>
  </si>
  <si>
    <t>ROCHER DU DRAGON</t>
  </si>
  <si>
    <t>ce.0131711P@ac-aix-marseille.fr</t>
  </si>
  <si>
    <t>0133114P</t>
  </si>
  <si>
    <t>ROGER CARCASSONNE</t>
  </si>
  <si>
    <t>PELISSANNE</t>
  </si>
  <si>
    <t>ce.0133114P@ac-aix-marseille.fr</t>
  </si>
  <si>
    <t>0133353Z</t>
  </si>
  <si>
    <t>ROQUEPERTUSE</t>
  </si>
  <si>
    <t>VELAUX</t>
  </si>
  <si>
    <t>ce.0133353Z@ac-aix-marseille.fr</t>
  </si>
  <si>
    <t>0132785G</t>
  </si>
  <si>
    <t>ROSA PARKS</t>
  </si>
  <si>
    <t>ce.0132785G@ac-aix-marseille.fr</t>
  </si>
  <si>
    <t>0131602W</t>
  </si>
  <si>
    <t>ROY D ESPAGNE</t>
  </si>
  <si>
    <t>MARSEILLE CEDEX 09</t>
  </si>
  <si>
    <t>ce.0131602W@ac-aix-marseille.fr</t>
  </si>
  <si>
    <t>0132402R</t>
  </si>
  <si>
    <t>RUISSATEL (LE)</t>
  </si>
  <si>
    <t>ce.0132402R@ac-aix-marseille.fr</t>
  </si>
  <si>
    <t>0130039X</t>
  </si>
  <si>
    <t>SAINT CHARLES</t>
  </si>
  <si>
    <t>MARSEILLE CEDEX 01</t>
  </si>
  <si>
    <t>ce.0130039X@ac-aix-marseille.fr</t>
  </si>
  <si>
    <t>0130048G</t>
  </si>
  <si>
    <t>SAINT EXUPERY</t>
  </si>
  <si>
    <t>ce.0130048G@ac-aix-marseille.fr</t>
  </si>
  <si>
    <t>0133196D</t>
  </si>
  <si>
    <t>SIMONE DE BEAUVOIR</t>
  </si>
  <si>
    <t>ce.0133196D@ac-aix-marseille.fr</t>
  </si>
  <si>
    <t>0131881Z</t>
  </si>
  <si>
    <t>CHATEAURENARD CEDEX</t>
  </si>
  <si>
    <t>ce.0131881Z@ac-aix-marseille.fr</t>
  </si>
  <si>
    <t>0134155W</t>
  </si>
  <si>
    <t>ce.0134155W@ac-aix-marseille.fr</t>
  </si>
  <si>
    <t>0134094E</t>
  </si>
  <si>
    <t>SOPHIE GERMAIN</t>
  </si>
  <si>
    <t>ce.0134094E@ac-aix-marseille.fr</t>
  </si>
  <si>
    <t>0132313U</t>
  </si>
  <si>
    <t>STEPHANE MALLARME</t>
  </si>
  <si>
    <t>ce.0132313U@ac-aix-marseille.fr</t>
  </si>
  <si>
    <t>0131548M</t>
  </si>
  <si>
    <t>SYLVAIN MENU</t>
  </si>
  <si>
    <t>ce.0131548M@ac-aix-marseille.fr</t>
  </si>
  <si>
    <t>0130040Y</t>
  </si>
  <si>
    <t>THIERS</t>
  </si>
  <si>
    <t>ce.0130040Y@ac-aix-marseille.fr</t>
  </si>
  <si>
    <t>0131931D</t>
  </si>
  <si>
    <t>ce.0131931D@ac-aix-marseille.fr</t>
  </si>
  <si>
    <t>0133510V</t>
  </si>
  <si>
    <t>UBELKA</t>
  </si>
  <si>
    <t>AURIOL</t>
  </si>
  <si>
    <t>ce.0133510V@ac-aix-marseille.fr</t>
  </si>
  <si>
    <t>0131885D</t>
  </si>
  <si>
    <t>VALLON DES PINS</t>
  </si>
  <si>
    <t>ce.0131885D@ac-aix-marseille.fr</t>
  </si>
  <si>
    <t>0130003H</t>
  </si>
  <si>
    <t>VAUVENARGUES</t>
  </si>
  <si>
    <t>ce.0130003H@ac-aix-marseille.fr</t>
  </si>
  <si>
    <t>0130043B</t>
  </si>
  <si>
    <t>VICTOR HUGO</t>
  </si>
  <si>
    <t>ce.0130043B@ac-aix-marseille.fr</t>
  </si>
  <si>
    <t>0130136C</t>
  </si>
  <si>
    <t>VIEUX PORT</t>
  </si>
  <si>
    <t>ce.0130136C@ac-aix-marseille.fr</t>
  </si>
  <si>
    <t>0131610E</t>
  </si>
  <si>
    <t>VINCENT VAN GOGH</t>
  </si>
  <si>
    <t>ce.0131610E@ac-aix-marseille.fr</t>
  </si>
  <si>
    <t>0130022D</t>
  </si>
  <si>
    <t>VIREBELLE (QUARTIER)</t>
  </si>
  <si>
    <t>ce.0130022D@ac-aix-marseille.fr</t>
  </si>
  <si>
    <t>0130065A</t>
  </si>
  <si>
    <t>VISTE (LA)</t>
  </si>
  <si>
    <t>ce.0130065A@ac-aix-marseille.fr</t>
  </si>
  <si>
    <t>0133490Y</t>
  </si>
  <si>
    <t>YVES MONTAND</t>
  </si>
  <si>
    <t>ce.0133490Y@ac-aix-marseille.fr</t>
  </si>
  <si>
    <t>0841027K</t>
  </si>
  <si>
    <t>LA TOUR D AIGUES</t>
  </si>
  <si>
    <t>ce.0841027K@ac-aix-marseille.fr</t>
  </si>
  <si>
    <t>0840113S</t>
  </si>
  <si>
    <t>CAVAILLON</t>
  </si>
  <si>
    <t>ce.0840113S@ac-aix-marseille.fr</t>
  </si>
  <si>
    <t>0840021S</t>
  </si>
  <si>
    <t>ALPHONSE BENOIT</t>
  </si>
  <si>
    <t>L ISLE SUR LA SORGUE CEDEX</t>
  </si>
  <si>
    <t>ce.0840021S@ac-aix-marseille.fr</t>
  </si>
  <si>
    <t>0840761W</t>
  </si>
  <si>
    <t>CARPENTRAS CEDEX</t>
  </si>
  <si>
    <t>ce.0840761W@ac-aix-marseille.fr</t>
  </si>
  <si>
    <t>0840698C</t>
  </si>
  <si>
    <t>ALPHONSE SILVE</t>
  </si>
  <si>
    <t>MONTEUX</t>
  </si>
  <si>
    <t>ce.0840698C@ac-aix-marseille.fr</t>
  </si>
  <si>
    <t>0840738W</t>
  </si>
  <si>
    <t>ALPHONSE TAVAN</t>
  </si>
  <si>
    <t>AVIGNON</t>
  </si>
  <si>
    <t>ce.0840738W@ac-aix-marseille.fr</t>
  </si>
  <si>
    <t>0841043C</t>
  </si>
  <si>
    <t>MAZAN</t>
  </si>
  <si>
    <t>ce.0841043C@ac-aix-marseille.fr</t>
  </si>
  <si>
    <t>0841116G</t>
  </si>
  <si>
    <t>ANNE FRANK</t>
  </si>
  <si>
    <t>MORIERES LES AVIGNON</t>
  </si>
  <si>
    <t>ce.0841116G@ac-aix-marseille.fr</t>
  </si>
  <si>
    <t>0840108L</t>
  </si>
  <si>
    <t>ANSELME MATHIEU</t>
  </si>
  <si>
    <t>AVIGNON CEDEX 2</t>
  </si>
  <si>
    <t>ce.0840108L@ac-aix-marseille.fr</t>
  </si>
  <si>
    <t>0840764Z</t>
  </si>
  <si>
    <t>ARAUSIO</t>
  </si>
  <si>
    <t>ORANGE CEDEX</t>
  </si>
  <si>
    <t>ce.0840764Z@ac-aix-marseille.fr</t>
  </si>
  <si>
    <t>0840026X</t>
  </si>
  <si>
    <t>ARC (DE L')</t>
  </si>
  <si>
    <t>ce.0840026X@ac-aix-marseille.fr</t>
  </si>
  <si>
    <t>0840763Y</t>
  </si>
  <si>
    <t>ARGENSOL (QUARTIER DE L')</t>
  </si>
  <si>
    <t>ce.0840763Y@ac-aix-marseille.fr</t>
  </si>
  <si>
    <t>0840046U</t>
  </si>
  <si>
    <t>ORANGE</t>
  </si>
  <si>
    <t>ce.0840046U@ac-aix-marseille.fr</t>
  </si>
  <si>
    <t>0840762X</t>
  </si>
  <si>
    <t>BARBARA HENDRICKS</t>
  </si>
  <si>
    <t>ce.0840762X@ac-aix-marseille.fr</t>
  </si>
  <si>
    <t>0840001V</t>
  </si>
  <si>
    <t>CHARLES DE GAULLE (PLACE)</t>
  </si>
  <si>
    <t>APT CEDEX</t>
  </si>
  <si>
    <t>ce.0840001V@ac-aix-marseille.fr</t>
  </si>
  <si>
    <t>0840759U</t>
  </si>
  <si>
    <t>ce.0840759U@ac-aix-marseille.fr</t>
  </si>
  <si>
    <t>0840028Z</t>
  </si>
  <si>
    <t>CHARLES DOCHE</t>
  </si>
  <si>
    <t>PERNES LES FONTAINES</t>
  </si>
  <si>
    <t>ce.0840028Z@ac-aix-marseille.fr</t>
  </si>
  <si>
    <t>0840020R</t>
  </si>
  <si>
    <t>CLOVIS HUGUES</t>
  </si>
  <si>
    <t>CAVAILLON CEDEX</t>
  </si>
  <si>
    <t>ce.0840020R@ac-aix-marseille.fr</t>
  </si>
  <si>
    <t>0840583C</t>
  </si>
  <si>
    <t>SORGUES CEDEX</t>
  </si>
  <si>
    <t>ce.0840583C@ac-aix-marseille.fr</t>
  </si>
  <si>
    <t>0840039L</t>
  </si>
  <si>
    <t>DOMAINE D EGUILLES</t>
  </si>
  <si>
    <t>VEDENE</t>
  </si>
  <si>
    <t>ce.0840039L@ac-aix-marseille.fr</t>
  </si>
  <si>
    <t>0840700E</t>
  </si>
  <si>
    <t>FERDINAND REVOUL</t>
  </si>
  <si>
    <t>VALREAS CEDEX</t>
  </si>
  <si>
    <t>ce.0840700E@ac-aix-marseille.fr</t>
  </si>
  <si>
    <t>0840114T</t>
  </si>
  <si>
    <t>FRANCOIS RASPAIL</t>
  </si>
  <si>
    <t>ce.0840114T@ac-aix-marseille.fr</t>
  </si>
  <si>
    <t>0840003X</t>
  </si>
  <si>
    <t>LYCEE D ENSEIGNEMENT GENERAL</t>
  </si>
  <si>
    <t>ce.0840003X@ac-aix-marseille.fr</t>
  </si>
  <si>
    <t>0840758T</t>
  </si>
  <si>
    <t>ce.0840758T@ac-aix-marseille.fr</t>
  </si>
  <si>
    <t>0840970Y</t>
  </si>
  <si>
    <t>AVIGNON CEDEX 3</t>
  </si>
  <si>
    <t>ce.0840970Y@ac-aix-marseille.fr</t>
  </si>
  <si>
    <t>0840437U</t>
  </si>
  <si>
    <t>HENRI BOUDON</t>
  </si>
  <si>
    <t>BOLLENE</t>
  </si>
  <si>
    <t>ce.0840437U@ac-aix-marseille.fr</t>
  </si>
  <si>
    <t>0840017M</t>
  </si>
  <si>
    <t>ISMAEL DAUPHIN</t>
  </si>
  <si>
    <t>ce.0840017M@ac-aix-marseille.fr</t>
  </si>
  <si>
    <t>0840585E</t>
  </si>
  <si>
    <t>JEAN BOUIN</t>
  </si>
  <si>
    <t>L ISLE SUR LA SORGUE</t>
  </si>
  <si>
    <t>ce.0840585E@ac-aix-marseille.fr</t>
  </si>
  <si>
    <t>0840051Z</t>
  </si>
  <si>
    <t>JEAN BRUNET</t>
  </si>
  <si>
    <t>ce.0840051Z@ac-aix-marseille.fr</t>
  </si>
  <si>
    <t>0841118J</t>
  </si>
  <si>
    <t>JEAN GARCIN</t>
  </si>
  <si>
    <t>ce.0841118J@ac-aix-marseille.fr</t>
  </si>
  <si>
    <t>0840116V</t>
  </si>
  <si>
    <t>ce.0840116V@ac-aix-marseille.fr</t>
  </si>
  <si>
    <t>0840015K</t>
  </si>
  <si>
    <t>JEAN HENRI FABRE</t>
  </si>
  <si>
    <t>ce.0840015K@ac-aix-marseille.fr</t>
  </si>
  <si>
    <t>0840760V</t>
  </si>
  <si>
    <t>CARPENTRAS</t>
  </si>
  <si>
    <t>ce.0840760V@ac-aix-marseille.fr</t>
  </si>
  <si>
    <t>0840035G</t>
  </si>
  <si>
    <t>VAISON LA ROMAINE</t>
  </si>
  <si>
    <t>ce.0840035G@ac-aix-marseille.fr</t>
  </si>
  <si>
    <t>0840007B</t>
  </si>
  <si>
    <t>JOSEPH ROUMANILLE</t>
  </si>
  <si>
    <t>ce.0840007B@ac-aix-marseille.fr</t>
  </si>
  <si>
    <t>0840697B</t>
  </si>
  <si>
    <t>JOSEPH VERNET</t>
  </si>
  <si>
    <t>ce.0840697B@ac-aix-marseille.fr</t>
  </si>
  <si>
    <t>0840664R</t>
  </si>
  <si>
    <t>JULES VERNE</t>
  </si>
  <si>
    <t>LE PONTET CEDEX</t>
  </si>
  <si>
    <t>ce.0840664R@ac-aix-marseille.fr</t>
  </si>
  <si>
    <t>0840014J</t>
  </si>
  <si>
    <t>LE LUBERON - MICHEL TAMISIER</t>
  </si>
  <si>
    <t>CADENET</t>
  </si>
  <si>
    <t>ce.0840014J@ac-aix-marseille.fr</t>
  </si>
  <si>
    <t>0841019B</t>
  </si>
  <si>
    <t>LOU CALAVOUN VALLEE DU CALAVON</t>
  </si>
  <si>
    <t>CABRIERES D AVIGNON</t>
  </si>
  <si>
    <t>ce.0841019B@ac-aix-marseille.fr</t>
  </si>
  <si>
    <t>0840803S</t>
  </si>
  <si>
    <t>LOU VIGNARES</t>
  </si>
  <si>
    <t>ce.0840803S@ac-aix-marseille.fr</t>
  </si>
  <si>
    <t>0841093G</t>
  </si>
  <si>
    <t>ce.0841093G@ac-aix-marseille.fr</t>
  </si>
  <si>
    <t>0840029A</t>
  </si>
  <si>
    <t>PERTUIS CEDEX</t>
  </si>
  <si>
    <t>ce.0840029A@ac-aix-marseille.fr</t>
  </si>
  <si>
    <t>0840041N</t>
  </si>
  <si>
    <t>MARIA CASARES</t>
  </si>
  <si>
    <t>AVIGNON CEDEX 1</t>
  </si>
  <si>
    <t>ce.0840041N@ac-aix-marseille.fr</t>
  </si>
  <si>
    <t>0840926A</t>
  </si>
  <si>
    <t>PERTUIS</t>
  </si>
  <si>
    <t>ce.0840926A@ac-aix-marseille.fr</t>
  </si>
  <si>
    <t>0840699D</t>
  </si>
  <si>
    <t>BOLLENE CEDEX</t>
  </si>
  <si>
    <t>ce.0840699D@ac-aix-marseille.fr</t>
  </si>
  <si>
    <t>0840018N</t>
  </si>
  <si>
    <t>PAUL GAUTHIER</t>
  </si>
  <si>
    <t>ce.0840018N@ac-aix-marseille.fr</t>
  </si>
  <si>
    <t>0840096Y</t>
  </si>
  <si>
    <t>PAUL VINCENSINI</t>
  </si>
  <si>
    <t>ce.0840096Y@ac-aix-marseille.fr</t>
  </si>
  <si>
    <t>0840032D</t>
  </si>
  <si>
    <t>PAYS DE SAULT (DU)</t>
  </si>
  <si>
    <t>SAULT</t>
  </si>
  <si>
    <t>ce.0840032D@ac-aix-marseille.fr</t>
  </si>
  <si>
    <t>0840915N</t>
  </si>
  <si>
    <t>PAYS DES SORGUES (DU)</t>
  </si>
  <si>
    <t>LE THOR</t>
  </si>
  <si>
    <t>ce.0840915N@ac-aix-marseille.fr</t>
  </si>
  <si>
    <t>0840005Z</t>
  </si>
  <si>
    <t>PHILIPPE DE GIRARD</t>
  </si>
  <si>
    <t>ce.0840005Z@ac-aix-marseille.fr</t>
  </si>
  <si>
    <t>0841078R</t>
  </si>
  <si>
    <t>REGIONAL MONTESQUIEU</t>
  </si>
  <si>
    <t>SORGUES</t>
  </si>
  <si>
    <t>ce.0841078R@ac-aix-marseille.fr</t>
  </si>
  <si>
    <t>0840935K</t>
  </si>
  <si>
    <t>RENE CHAR</t>
  </si>
  <si>
    <t>ce.0840935K@ac-aix-marseille.fr</t>
  </si>
  <si>
    <t>0841086Z</t>
  </si>
  <si>
    <t>ce.0841086Z@ac-aix-marseille.fr</t>
  </si>
  <si>
    <t>0840011F</t>
  </si>
  <si>
    <t>BEDARRIDES</t>
  </si>
  <si>
    <t>ce.0840011F@ac-aix-marseille.fr</t>
  </si>
  <si>
    <t>0841117H</t>
  </si>
  <si>
    <t>STEPHANE HESSEL</t>
  </si>
  <si>
    <t>ce.0841117H@ac-aix-marseille.fr</t>
  </si>
  <si>
    <t>0840004Y</t>
  </si>
  <si>
    <t>THEODORE AUBANEL</t>
  </si>
  <si>
    <t>AVIGNON CEDEX 9</t>
  </si>
  <si>
    <t>ce.0840004Y@ac-aix-marseille.fr</t>
  </si>
  <si>
    <t>0840918S</t>
  </si>
  <si>
    <t>VAL DE DURANCE</t>
  </si>
  <si>
    <t>ce.0840918S@ac-aix-marseille.fr</t>
  </si>
  <si>
    <t>0840716X</t>
  </si>
  <si>
    <t>VALLIS AERIA</t>
  </si>
  <si>
    <t>VALREAS</t>
  </si>
  <si>
    <t>ce.0840716X@ac-aix-marseille.fr</t>
  </si>
  <si>
    <t>0840006A</t>
  </si>
  <si>
    <t>VIALA</t>
  </si>
  <si>
    <t>ce.0840006A@ac-aix-marseille.fr</t>
  </si>
  <si>
    <t>0840016L</t>
  </si>
  <si>
    <t>ce.0840016L@ac-aix-marseille.fr</t>
  </si>
  <si>
    <t>0841099N</t>
  </si>
  <si>
    <t>VICTOR SCHOELCHER</t>
  </si>
  <si>
    <t>STE CECILE LES VIGNES</t>
  </si>
  <si>
    <t>ce.0841099N@ac-aix-marseille.fr</t>
  </si>
  <si>
    <t>0840033E</t>
  </si>
  <si>
    <t>VOLTAIRE</t>
  </si>
  <si>
    <t>ce.0840033E@ac-aix-marseille.fr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</si>
</sst>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51" x14ac:knownFonts="1">
    <font>
      <sz val="11"/>
      <color theme="1"/>
      <name val="Calibri"/>
      <family val="2"/>
      <scheme val="minor"/>
    </font>
    <font>
      <b/>
      <sz val="16"/>
      <color theme="0"/>
      <name val="Arial"/>
      <family val="2"/>
    </font>
    <font>
      <sz val="16"/>
      <name val="Arial"/>
      <family val="2"/>
    </font>
    <font>
      <b/>
      <sz val="11"/>
      <color theme="1" tint="0.249977111117893"/>
      <name val="Arial"/>
      <family val="2"/>
    </font>
    <font>
      <b/>
      <sz val="14"/>
      <name val="Arial"/>
      <family val="2"/>
    </font>
    <font>
      <sz val="11"/>
      <color theme="1"/>
      <name val="Arial"/>
      <family val="2"/>
    </font>
    <font>
      <b/>
      <sz val="11"/>
      <color theme="1"/>
      <name val="Arial"/>
      <family val="2"/>
    </font>
    <font>
      <b/>
      <i/>
      <sz val="11"/>
      <color theme="1"/>
      <name val="Arial"/>
      <family val="2"/>
    </font>
    <font>
      <i/>
      <sz val="11"/>
      <color theme="1"/>
      <name val="Arial"/>
      <family val="2"/>
    </font>
    <font>
      <sz val="11"/>
      <color theme="9"/>
      <name val="Arial"/>
      <family val="2"/>
    </font>
    <font>
      <b/>
      <i/>
      <sz val="11"/>
      <name val="Arial"/>
      <family val="2"/>
    </font>
    <font>
      <sz val="11"/>
      <name val="Arial"/>
      <family val="2"/>
    </font>
    <font>
      <b/>
      <sz val="11"/>
      <name val="Arial"/>
      <family val="2"/>
    </font>
    <font>
      <b/>
      <sz val="18"/>
      <name val="Arial"/>
      <family val="2"/>
    </font>
    <font>
      <b/>
      <sz val="14"/>
      <color rgb="FF404040"/>
      <name val="Arial"/>
      <family val="2"/>
      <charset val="1"/>
    </font>
    <font>
      <b/>
      <sz val="11"/>
      <color rgb="FF404040"/>
      <name val="Calibri"/>
      <family val="2"/>
      <scheme val="minor"/>
    </font>
    <font>
      <sz val="11"/>
      <color rgb="FF000000"/>
      <name val="Arial"/>
      <family val="2"/>
    </font>
    <font>
      <b/>
      <sz val="11"/>
      <name val="Calibri"/>
      <family val="2"/>
      <scheme val="minor"/>
    </font>
    <font>
      <b/>
      <sz val="14"/>
      <color rgb="FF0432FF"/>
      <name val="Arial"/>
      <family val="2"/>
      <charset val="1"/>
    </font>
    <font>
      <sz val="11"/>
      <color rgb="FF000000"/>
      <name val="Calibri"/>
      <family val="2"/>
      <charset val="1"/>
    </font>
    <font>
      <sz val="11"/>
      <color rgb="FF000000"/>
      <name val="Calibri"/>
      <family val="2"/>
    </font>
    <font>
      <b/>
      <sz val="11"/>
      <name val="Marianne Light"/>
    </font>
    <font>
      <b/>
      <sz val="11"/>
      <name val="Marianne Light"/>
      <family val="3"/>
    </font>
    <font>
      <sz val="11"/>
      <name val="Marianne Light"/>
      <family val="3"/>
    </font>
    <font>
      <b/>
      <sz val="14"/>
      <color rgb="FFFF0000"/>
      <name val="Marianne Light"/>
    </font>
    <font>
      <b/>
      <sz val="11"/>
      <color rgb="FFFF0000"/>
      <name val="Marianne Light"/>
    </font>
    <font>
      <sz val="11"/>
      <color indexed="8"/>
      <name val="Marianne Light"/>
      <family val="3"/>
    </font>
    <font>
      <sz val="11"/>
      <color rgb="FFFF0000"/>
      <name val="Marianne Light"/>
      <family val="3"/>
    </font>
    <font>
      <b/>
      <sz val="11"/>
      <color indexed="8"/>
      <name val="Marianne Light"/>
    </font>
    <font>
      <sz val="11"/>
      <color rgb="FFFF0000"/>
      <name val="Calibri"/>
      <family val="2"/>
      <scheme val="minor"/>
    </font>
    <font>
      <b/>
      <sz val="11"/>
      <color theme="1"/>
      <name val="Calibri"/>
      <family val="2"/>
      <scheme val="minor"/>
    </font>
    <font>
      <sz val="11"/>
      <color theme="0"/>
      <name val="Calibri"/>
      <family val="2"/>
      <scheme val="minor"/>
    </font>
    <font>
      <sz val="11"/>
      <color theme="0"/>
      <name val="Arial"/>
      <family val="2"/>
    </font>
    <font>
      <b/>
      <sz val="14"/>
      <color theme="0"/>
      <name val="Marianne Light"/>
    </font>
    <font>
      <sz val="11"/>
      <color theme="0"/>
      <name val="Marianne Light"/>
      <family val="3"/>
    </font>
    <font>
      <b/>
      <i/>
      <sz val="11"/>
      <color rgb="FFFF0000"/>
      <name val="Arial"/>
      <family val="2"/>
    </font>
    <font>
      <b/>
      <sz val="14"/>
      <color theme="1"/>
      <name val="Calibri"/>
      <family val="2"/>
      <scheme val="minor"/>
    </font>
    <font>
      <b/>
      <sz val="16"/>
      <color theme="1"/>
      <name val="Calibri"/>
      <family val="2"/>
      <scheme val="minor"/>
    </font>
    <font>
      <b/>
      <sz val="16"/>
      <color rgb="FFFF0000"/>
      <name val="Calibri"/>
      <family val="2"/>
      <scheme val="minor"/>
    </font>
    <font>
      <b/>
      <sz val="11"/>
      <color rgb="FF0070C0"/>
      <name val="Calibri"/>
      <family val="2"/>
      <scheme val="minor"/>
    </font>
    <font>
      <b/>
      <sz val="36"/>
      <color theme="1"/>
      <name val="Calibri"/>
      <family val="2"/>
      <scheme val="minor"/>
    </font>
    <font>
      <b/>
      <sz val="11"/>
      <color theme="4" tint="-0.249977111117893"/>
      <name val="Calibri"/>
      <family val="2"/>
      <scheme val="minor"/>
    </font>
    <font>
      <b/>
      <i/>
      <sz val="10"/>
      <color theme="1"/>
      <name val="Arial"/>
      <family val="2"/>
    </font>
    <font>
      <sz val="11"/>
      <color theme="1"/>
      <name val="Calibri"/>
      <family val="2"/>
      <scheme val="minor"/>
    </font>
    <font>
      <b/>
      <sz val="14"/>
      <color rgb="FFFF0000"/>
      <name val="Arial"/>
      <family val="2"/>
    </font>
    <font>
      <b/>
      <sz val="18"/>
      <color theme="1"/>
      <name val="Calibri"/>
      <family val="2"/>
      <scheme val="minor"/>
    </font>
    <font>
      <u/>
      <sz val="11"/>
      <color theme="10"/>
      <name val="Calibri"/>
      <family val="2"/>
      <scheme val="minor"/>
    </font>
    <font>
      <b/>
      <sz val="14"/>
      <color theme="0"/>
      <name val="Arial"/>
      <family val="2"/>
    </font>
    <font>
      <b/>
      <u/>
      <sz val="14"/>
      <color theme="0"/>
      <name val="Arial"/>
      <family val="2"/>
    </font>
    <font>
      <b/>
      <sz val="11"/>
      <color theme="0"/>
      <name val="Arial"/>
      <family val="2"/>
    </font>
    <font>
      <sz val="10"/>
      <name val="Arial"/>
      <family val="2"/>
    </font>
  </fonts>
  <fills count="2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39997558519241921"/>
        <bgColor rgb="FFE2F0D9"/>
      </patternFill>
    </fill>
    <fill>
      <patternFill patternType="solid">
        <fgColor rgb="FFA5A5A5"/>
        <bgColor rgb="FFAFABAB"/>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rgb="FFFFFFCC"/>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
      <patternFill patternType="solid">
        <fgColor theme="4"/>
        <bgColor theme="4"/>
      </patternFill>
    </fill>
    <fill>
      <patternFill patternType="solid">
        <fgColor theme="5" tint="0.39997558519241921"/>
        <bgColor indexed="64"/>
      </patternFill>
    </fill>
  </fills>
  <borders count="80">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hair">
        <color auto="1"/>
      </right>
      <top/>
      <bottom style="hair">
        <color auto="1"/>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hair">
        <color auto="1"/>
      </right>
      <top/>
      <bottom style="hair">
        <color auto="1"/>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theme="4" tint="0.59996337778862885"/>
      </right>
      <top style="medium">
        <color indexed="64"/>
      </top>
      <bottom style="thin">
        <color theme="4" tint="0.59996337778862885"/>
      </bottom>
      <diagonal/>
    </border>
    <border>
      <left style="thin">
        <color theme="4" tint="0.59996337778862885"/>
      </left>
      <right style="thin">
        <color theme="4" tint="0.59996337778862885"/>
      </right>
      <top style="medium">
        <color indexed="64"/>
      </top>
      <bottom style="thin">
        <color theme="4" tint="0.59996337778862885"/>
      </bottom>
      <diagonal/>
    </border>
    <border>
      <left style="thin">
        <color theme="4" tint="0.59996337778862885"/>
      </left>
      <right style="medium">
        <color indexed="64"/>
      </right>
      <top style="medium">
        <color indexed="64"/>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medium">
        <color indexed="64"/>
      </right>
      <top style="thin">
        <color theme="4" tint="0.59996337778862885"/>
      </top>
      <bottom style="thin">
        <color theme="4" tint="0.59996337778862885"/>
      </bottom>
      <diagonal/>
    </border>
    <border>
      <left style="medium">
        <color indexed="64"/>
      </left>
      <right style="thin">
        <color theme="4" tint="0.59996337778862885"/>
      </right>
      <top style="thin">
        <color theme="4" tint="0.59996337778862885"/>
      </top>
      <bottom style="medium">
        <color indexed="64"/>
      </bottom>
      <diagonal/>
    </border>
    <border>
      <left style="thin">
        <color theme="4" tint="0.59996337778862885"/>
      </left>
      <right style="thin">
        <color theme="4" tint="0.59996337778862885"/>
      </right>
      <top style="thin">
        <color theme="4" tint="0.59996337778862885"/>
      </top>
      <bottom style="medium">
        <color indexed="64"/>
      </bottom>
      <diagonal/>
    </border>
    <border>
      <left style="thin">
        <color theme="4" tint="0.59996337778862885"/>
      </left>
      <right style="medium">
        <color indexed="64"/>
      </right>
      <top style="thin">
        <color theme="4" tint="0.59996337778862885"/>
      </top>
      <bottom style="medium">
        <color indexed="64"/>
      </bottom>
      <diagonal/>
    </border>
    <border>
      <left style="medium">
        <color indexed="64"/>
      </left>
      <right style="thin">
        <color theme="4" tint="0.59996337778862885"/>
      </right>
      <top style="medium">
        <color indexed="64"/>
      </top>
      <bottom style="medium">
        <color indexed="64"/>
      </bottom>
      <diagonal/>
    </border>
    <border>
      <left style="thin">
        <color theme="4" tint="0.59996337778862885"/>
      </left>
      <right style="thin">
        <color theme="4" tint="0.59996337778862885"/>
      </right>
      <top style="medium">
        <color indexed="64"/>
      </top>
      <bottom style="medium">
        <color indexed="64"/>
      </bottom>
      <diagonal/>
    </border>
    <border>
      <left style="thin">
        <color theme="4" tint="0.59996337778862885"/>
      </left>
      <right style="medium">
        <color indexed="64"/>
      </right>
      <top style="medium">
        <color indexed="64"/>
      </top>
      <bottom style="medium">
        <color indexed="64"/>
      </bottom>
      <diagonal/>
    </border>
    <border>
      <left style="medium">
        <color indexed="64"/>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medium">
        <color indexed="64"/>
      </right>
      <top/>
      <bottom style="thin">
        <color theme="4" tint="0.59996337778862885"/>
      </bottom>
      <diagonal/>
    </border>
    <border>
      <left style="medium">
        <color theme="0" tint="-0.14999847407452621"/>
      </left>
      <right style="thin">
        <color theme="0" tint="-0.14996795556505021"/>
      </right>
      <top style="medium">
        <color theme="0" tint="-0.14999847407452621"/>
      </top>
      <bottom style="thin">
        <color theme="0" tint="-0.14996795556505021"/>
      </bottom>
      <diagonal/>
    </border>
    <border>
      <left style="thin">
        <color theme="0" tint="-0.14996795556505021"/>
      </left>
      <right style="thin">
        <color theme="0" tint="-0.14996795556505021"/>
      </right>
      <top style="medium">
        <color theme="0" tint="-0.14999847407452621"/>
      </top>
      <bottom style="thin">
        <color theme="0" tint="-0.14996795556505021"/>
      </bottom>
      <diagonal/>
    </border>
    <border>
      <left style="thin">
        <color theme="0" tint="-0.14996795556505021"/>
      </left>
      <right style="medium">
        <color theme="0" tint="-0.14999847407452621"/>
      </right>
      <top style="medium">
        <color theme="0" tint="-0.14999847407452621"/>
      </top>
      <bottom style="thin">
        <color theme="0" tint="-0.14996795556505021"/>
      </bottom>
      <diagonal/>
    </border>
    <border>
      <left style="medium">
        <color theme="0" tint="-0.149998474074526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99847407452621"/>
      </right>
      <top style="thin">
        <color theme="0" tint="-0.14996795556505021"/>
      </top>
      <bottom style="thin">
        <color theme="0" tint="-0.14996795556505021"/>
      </bottom>
      <diagonal/>
    </border>
    <border>
      <left style="medium">
        <color theme="0" tint="-0.14999847407452621"/>
      </left>
      <right style="thin">
        <color theme="0" tint="-0.14996795556505021"/>
      </right>
      <top style="thin">
        <color theme="0" tint="-0.14996795556505021"/>
      </top>
      <bottom style="medium">
        <color theme="0" tint="-0.14999847407452621"/>
      </bottom>
      <diagonal/>
    </border>
    <border>
      <left style="thin">
        <color theme="0" tint="-0.14996795556505021"/>
      </left>
      <right style="thin">
        <color theme="0" tint="-0.14996795556505021"/>
      </right>
      <top style="thin">
        <color theme="0" tint="-0.14996795556505021"/>
      </top>
      <bottom style="medium">
        <color theme="0" tint="-0.14999847407452621"/>
      </bottom>
      <diagonal/>
    </border>
    <border>
      <left style="thin">
        <color theme="0" tint="-0.14996795556505021"/>
      </left>
      <right style="medium">
        <color theme="0" tint="-0.14999847407452621"/>
      </right>
      <top style="thin">
        <color theme="0" tint="-0.14996795556505021"/>
      </top>
      <bottom style="medium">
        <color theme="0" tint="-0.14999847407452621"/>
      </bottom>
      <diagonal/>
    </border>
  </borders>
  <cellStyleXfs count="5">
    <xf numFmtId="0" fontId="0" fillId="0" borderId="0"/>
    <xf numFmtId="0" fontId="19" fillId="0" borderId="0"/>
    <xf numFmtId="0" fontId="20" fillId="0" borderId="0"/>
    <xf numFmtId="0" fontId="43" fillId="0" borderId="0"/>
    <xf numFmtId="0" fontId="46" fillId="0" borderId="0" applyNumberFormat="0" applyFill="0" applyBorder="0" applyAlignment="0" applyProtection="0"/>
  </cellStyleXfs>
  <cellXfs count="287">
    <xf numFmtId="0" fontId="0" fillId="0" borderId="0" xfId="0"/>
    <xf numFmtId="0" fontId="1" fillId="0" borderId="0" xfId="0" applyFont="1" applyAlignment="1">
      <alignment vertical="center" wrapText="1"/>
    </xf>
    <xf numFmtId="0" fontId="2" fillId="0" borderId="0" xfId="0" applyFont="1"/>
    <xf numFmtId="0" fontId="5" fillId="0" borderId="0" xfId="0" applyFont="1"/>
    <xf numFmtId="0" fontId="5" fillId="0" borderId="2" xfId="0" applyFont="1" applyBorder="1"/>
    <xf numFmtId="0" fontId="5" fillId="0" borderId="3" xfId="0" applyFont="1" applyBorder="1"/>
    <xf numFmtId="0" fontId="6" fillId="0" borderId="0" xfId="0" applyFont="1"/>
    <xf numFmtId="0" fontId="9" fillId="0" borderId="0" xfId="0" applyFont="1"/>
    <xf numFmtId="0" fontId="5" fillId="0" borderId="5" xfId="0" applyFont="1" applyBorder="1"/>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8" fillId="0" borderId="10" xfId="0" applyFont="1" applyBorder="1" applyAlignment="1">
      <alignment horizontal="center" vertical="center" wrapText="1"/>
    </xf>
    <xf numFmtId="0" fontId="5" fillId="0" borderId="10" xfId="0" applyFont="1" applyBorder="1" applyAlignment="1">
      <alignment horizontal="left" vertical="top"/>
    </xf>
    <xf numFmtId="0" fontId="5" fillId="0" borderId="10" xfId="0" applyFont="1" applyBorder="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top" wrapText="1"/>
    </xf>
    <xf numFmtId="0" fontId="14" fillId="0" borderId="0" xfId="0" applyFont="1" applyAlignment="1">
      <alignment horizontal="left" vertical="center"/>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5" borderId="10" xfId="0" applyFont="1" applyFill="1" applyBorder="1" applyAlignment="1">
      <alignment horizontal="left" vertical="top" wrapText="1"/>
    </xf>
    <xf numFmtId="0" fontId="11" fillId="0" borderId="10" xfId="0" applyFont="1" applyBorder="1" applyAlignment="1">
      <alignment horizontal="center" vertical="top" wrapText="1"/>
    </xf>
    <xf numFmtId="0" fontId="7" fillId="6" borderId="10" xfId="0" applyFont="1" applyFill="1" applyBorder="1" applyAlignment="1">
      <alignment horizontal="center" vertical="center" wrapText="1"/>
    </xf>
    <xf numFmtId="0" fontId="6" fillId="3" borderId="32" xfId="0" applyFont="1" applyFill="1" applyBorder="1" applyAlignment="1">
      <alignment horizontal="center"/>
    </xf>
    <xf numFmtId="0" fontId="6" fillId="3" borderId="27" xfId="0" applyFont="1" applyFill="1" applyBorder="1" applyAlignment="1">
      <alignment horizontal="center"/>
    </xf>
    <xf numFmtId="0" fontId="6" fillId="3" borderId="34" xfId="0" applyFont="1" applyFill="1" applyBorder="1" applyAlignment="1">
      <alignment horizontal="center"/>
    </xf>
    <xf numFmtId="0" fontId="5" fillId="3" borderId="33" xfId="0" applyFont="1" applyFill="1" applyBorder="1" applyAlignment="1">
      <alignment horizontal="center"/>
    </xf>
    <xf numFmtId="0" fontId="5" fillId="3" borderId="28" xfId="0" applyFont="1" applyFill="1" applyBorder="1" applyAlignment="1">
      <alignment horizontal="center"/>
    </xf>
    <xf numFmtId="0" fontId="5" fillId="3" borderId="35" xfId="0" applyFont="1" applyFill="1" applyBorder="1" applyAlignment="1">
      <alignment horizontal="center"/>
    </xf>
    <xf numFmtId="0" fontId="11" fillId="0" borderId="0" xfId="0" applyFont="1"/>
    <xf numFmtId="0" fontId="11" fillId="0" borderId="0" xfId="0" applyFont="1" applyAlignment="1">
      <alignment horizontal="center" vertical="top" wrapText="1"/>
    </xf>
    <xf numFmtId="0" fontId="23" fillId="0" borderId="12" xfId="0" applyFont="1" applyBorder="1" applyAlignment="1">
      <alignment horizontal="center" vertical="center"/>
    </xf>
    <xf numFmtId="0" fontId="26" fillId="9" borderId="10" xfId="0" applyFont="1" applyFill="1" applyBorder="1" applyAlignment="1">
      <alignment horizontal="center" vertical="center"/>
    </xf>
    <xf numFmtId="0" fontId="26" fillId="9" borderId="10" xfId="0" applyFont="1" applyFill="1" applyBorder="1" applyAlignment="1">
      <alignment horizontal="center" vertical="center" wrapText="1"/>
    </xf>
    <xf numFmtId="0" fontId="10" fillId="6" borderId="13" xfId="0" applyFont="1" applyFill="1" applyBorder="1" applyAlignment="1">
      <alignment horizontal="center" vertical="center"/>
    </xf>
    <xf numFmtId="0" fontId="10" fillId="6" borderId="38" xfId="0" applyFont="1" applyFill="1" applyBorder="1" applyAlignment="1">
      <alignment horizontal="center" vertical="center"/>
    </xf>
    <xf numFmtId="0" fontId="11" fillId="2" borderId="18" xfId="0" applyFont="1" applyFill="1" applyBorder="1"/>
    <xf numFmtId="0" fontId="11" fillId="0" borderId="18" xfId="0" applyFont="1" applyBorder="1"/>
    <xf numFmtId="0" fontId="23" fillId="0" borderId="18" xfId="0" applyFont="1" applyBorder="1" applyAlignment="1">
      <alignment horizontal="left" vertical="center" indent="3"/>
    </xf>
    <xf numFmtId="0" fontId="23" fillId="0" borderId="18" xfId="0" applyFont="1" applyBorder="1" applyAlignment="1">
      <alignment horizontal="left" vertical="center" indent="2"/>
    </xf>
    <xf numFmtId="0" fontId="11" fillId="0" borderId="21" xfId="0" applyFont="1" applyBorder="1" applyAlignment="1">
      <alignment horizontal="center"/>
    </xf>
    <xf numFmtId="0" fontId="11" fillId="0" borderId="12" xfId="0" applyFont="1" applyBorder="1" applyAlignment="1">
      <alignment horizontal="center"/>
    </xf>
    <xf numFmtId="0" fontId="23" fillId="0" borderId="0" xfId="0" applyFont="1" applyAlignment="1">
      <alignment horizontal="left" vertical="center" wrapText="1"/>
    </xf>
    <xf numFmtId="0" fontId="23" fillId="0" borderId="0" xfId="0" applyFont="1" applyAlignment="1">
      <alignment vertical="center"/>
    </xf>
    <xf numFmtId="0" fontId="23" fillId="0" borderId="36" xfId="0" applyFont="1" applyBorder="1" applyAlignment="1">
      <alignment horizontal="left" indent="2"/>
    </xf>
    <xf numFmtId="0" fontId="5" fillId="0" borderId="10" xfId="0" applyFont="1" applyBorder="1"/>
    <xf numFmtId="0" fontId="28" fillId="0" borderId="0" xfId="0" applyFont="1"/>
    <xf numFmtId="0" fontId="26" fillId="0" borderId="0" xfId="0" applyFont="1" applyAlignment="1">
      <alignment horizontal="center"/>
    </xf>
    <xf numFmtId="0" fontId="26" fillId="0" borderId="0" xfId="0" applyFont="1" applyAlignment="1">
      <alignment horizontal="center" vertical="center"/>
    </xf>
    <xf numFmtId="0" fontId="23" fillId="0" borderId="19" xfId="0" applyFont="1" applyBorder="1" applyAlignment="1">
      <alignment horizontal="left" vertical="center" indent="2"/>
    </xf>
    <xf numFmtId="0" fontId="23" fillId="0" borderId="20" xfId="0" applyFont="1" applyBorder="1" applyAlignment="1">
      <alignment horizontal="center" vertical="center"/>
    </xf>
    <xf numFmtId="0" fontId="0" fillId="9" borderId="0" xfId="0" applyFill="1"/>
    <xf numFmtId="0" fontId="0" fillId="10" borderId="0" xfId="0" applyFill="1"/>
    <xf numFmtId="0" fontId="7" fillId="10" borderId="10"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0" fillId="0" borderId="10" xfId="0" applyBorder="1" applyAlignment="1">
      <alignment wrapText="1"/>
    </xf>
    <xf numFmtId="0" fontId="0" fillId="9" borderId="10" xfId="0" applyFill="1" applyBorder="1" applyAlignment="1">
      <alignment wrapText="1"/>
    </xf>
    <xf numFmtId="0" fontId="0" fillId="10" borderId="10" xfId="0" applyFill="1" applyBorder="1" applyAlignment="1">
      <alignment wrapText="1"/>
    </xf>
    <xf numFmtId="0" fontId="0" fillId="0" borderId="0" xfId="0" applyAlignment="1">
      <alignment wrapText="1"/>
    </xf>
    <xf numFmtId="0" fontId="0" fillId="13" borderId="10" xfId="0" applyFill="1" applyBorder="1" applyAlignment="1">
      <alignment wrapText="1"/>
    </xf>
    <xf numFmtId="0" fontId="0" fillId="13" borderId="0" xfId="0" applyFill="1"/>
    <xf numFmtId="44" fontId="26" fillId="0" borderId="0" xfId="0" applyNumberFormat="1" applyFont="1" applyAlignment="1">
      <alignment horizontal="center" vertical="center"/>
    </xf>
    <xf numFmtId="0" fontId="26" fillId="0" borderId="0" xfId="0" applyFont="1" applyAlignment="1">
      <alignment horizontal="center" vertical="center" wrapText="1"/>
    </xf>
    <xf numFmtId="49" fontId="26" fillId="0" borderId="0" xfId="0" applyNumberFormat="1" applyFont="1" applyAlignment="1">
      <alignment horizontal="center" vertical="center" wrapText="1"/>
    </xf>
    <xf numFmtId="0" fontId="7" fillId="13" borderId="10"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0" fillId="12" borderId="10" xfId="0" applyFill="1" applyBorder="1" applyAlignment="1">
      <alignment wrapText="1"/>
    </xf>
    <xf numFmtId="0" fontId="0" fillId="12" borderId="0" xfId="0" applyFill="1"/>
    <xf numFmtId="0" fontId="30" fillId="0" borderId="10" xfId="0" applyFont="1" applyBorder="1" applyAlignment="1">
      <alignment wrapText="1"/>
    </xf>
    <xf numFmtId="0" fontId="7" fillId="15" borderId="10" xfId="0" applyFont="1" applyFill="1" applyBorder="1" applyAlignment="1">
      <alignment horizontal="center" vertical="center" wrapText="1"/>
    </xf>
    <xf numFmtId="0" fontId="30" fillId="15" borderId="0" xfId="0" applyFont="1" applyFill="1"/>
    <xf numFmtId="0" fontId="7" fillId="16" borderId="10"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30" fillId="14" borderId="10" xfId="0" applyFont="1" applyFill="1" applyBorder="1" applyAlignment="1">
      <alignment wrapText="1"/>
    </xf>
    <xf numFmtId="0" fontId="30" fillId="14" borderId="0" xfId="0" applyFont="1" applyFill="1"/>
    <xf numFmtId="0" fontId="0" fillId="17" borderId="0" xfId="0" applyFill="1"/>
    <xf numFmtId="0" fontId="7" fillId="17" borderId="10" xfId="0" applyFont="1" applyFill="1" applyBorder="1" applyAlignment="1">
      <alignment horizontal="center" vertical="center" wrapText="1"/>
    </xf>
    <xf numFmtId="0" fontId="0" fillId="17" borderId="0" xfId="0" applyFill="1" applyAlignment="1">
      <alignment horizontal="center"/>
    </xf>
    <xf numFmtId="0" fontId="0" fillId="16" borderId="0" xfId="0" applyFill="1" applyAlignment="1">
      <alignment horizontal="center"/>
    </xf>
    <xf numFmtId="44" fontId="0" fillId="16" borderId="10" xfId="0" applyNumberFormat="1" applyFill="1" applyBorder="1" applyAlignment="1">
      <alignment horizontal="center" wrapText="1"/>
    </xf>
    <xf numFmtId="44" fontId="0" fillId="17" borderId="10" xfId="0" applyNumberFormat="1" applyFill="1" applyBorder="1" applyAlignment="1">
      <alignment horizontal="center" wrapText="1"/>
    </xf>
    <xf numFmtId="44" fontId="0" fillId="12" borderId="0" xfId="0" applyNumberFormat="1" applyFill="1"/>
    <xf numFmtId="44" fontId="0" fillId="13" borderId="0" xfId="0" applyNumberFormat="1" applyFill="1"/>
    <xf numFmtId="44" fontId="0" fillId="10" borderId="0" xfId="0" applyNumberFormat="1" applyFill="1"/>
    <xf numFmtId="44" fontId="0" fillId="9" borderId="0" xfId="0" applyNumberFormat="1" applyFill="1"/>
    <xf numFmtId="0" fontId="31" fillId="0" borderId="0" xfId="0" applyFont="1" applyAlignment="1">
      <alignment wrapText="1"/>
    </xf>
    <xf numFmtId="0" fontId="29" fillId="16" borderId="0" xfId="0" applyFont="1" applyFill="1" applyAlignment="1">
      <alignment wrapText="1"/>
    </xf>
    <xf numFmtId="0" fontId="6" fillId="3" borderId="11" xfId="0" applyFont="1" applyFill="1" applyBorder="1" applyAlignment="1">
      <alignment horizontal="right"/>
    </xf>
    <xf numFmtId="0" fontId="6" fillId="0" borderId="0" xfId="0" applyFont="1" applyAlignment="1">
      <alignment horizontal="center"/>
    </xf>
    <xf numFmtId="0" fontId="11" fillId="0" borderId="0" xfId="0" applyFont="1" applyAlignment="1">
      <alignment horizontal="center" vertical="center"/>
    </xf>
    <xf numFmtId="0" fontId="5" fillId="5" borderId="25" xfId="0" applyFont="1" applyFill="1" applyBorder="1" applyAlignment="1">
      <alignment horizontal="left" vertical="top" wrapText="1"/>
    </xf>
    <xf numFmtId="0" fontId="10" fillId="9" borderId="10" xfId="0" applyFont="1" applyFill="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8" fillId="2" borderId="0" xfId="0" applyFont="1" applyFill="1" applyAlignment="1">
      <alignment horizontal="center" vertical="center"/>
    </xf>
    <xf numFmtId="0" fontId="26" fillId="0" borderId="0" xfId="0" applyFont="1"/>
    <xf numFmtId="0" fontId="10" fillId="6" borderId="32" xfId="0" applyFont="1" applyFill="1" applyBorder="1" applyAlignment="1">
      <alignment horizontal="left" vertical="center"/>
    </xf>
    <xf numFmtId="0" fontId="8" fillId="6" borderId="33" xfId="0" applyFont="1" applyFill="1" applyBorder="1" applyAlignment="1">
      <alignment horizontal="center" vertical="center"/>
    </xf>
    <xf numFmtId="0" fontId="11" fillId="0" borderId="27" xfId="0" applyFont="1" applyBorder="1"/>
    <xf numFmtId="0" fontId="5" fillId="0" borderId="28" xfId="0" applyFont="1" applyBorder="1" applyAlignment="1">
      <alignment horizontal="center" vertical="center"/>
    </xf>
    <xf numFmtId="0" fontId="11" fillId="0" borderId="27" xfId="0" applyFont="1" applyBorder="1" applyAlignment="1">
      <alignment horizontal="right"/>
    </xf>
    <xf numFmtId="0" fontId="11" fillId="0" borderId="27" xfId="0" applyFont="1" applyBorder="1" applyAlignment="1">
      <alignment horizontal="left"/>
    </xf>
    <xf numFmtId="0" fontId="11" fillId="3" borderId="34" xfId="0" applyFont="1" applyFill="1" applyBorder="1"/>
    <xf numFmtId="0" fontId="5" fillId="3" borderId="35" xfId="0" applyFont="1" applyFill="1" applyBorder="1" applyAlignment="1">
      <alignment horizontal="center" vertical="center"/>
    </xf>
    <xf numFmtId="0" fontId="14" fillId="0" borderId="0" xfId="0" applyFont="1" applyAlignment="1">
      <alignment vertical="center"/>
    </xf>
    <xf numFmtId="0" fontId="14" fillId="0" borderId="36" xfId="0" applyFont="1" applyBorder="1" applyAlignment="1">
      <alignment horizontal="left" vertical="center"/>
    </xf>
    <xf numFmtId="0" fontId="14" fillId="0" borderId="24" xfId="0" applyFont="1" applyBorder="1" applyAlignment="1">
      <alignment horizontal="left" vertical="center"/>
    </xf>
    <xf numFmtId="0" fontId="15" fillId="0" borderId="40" xfId="0" applyFont="1" applyBorder="1" applyAlignment="1">
      <alignment horizontal="left" vertical="top"/>
    </xf>
    <xf numFmtId="0" fontId="15" fillId="0" borderId="40" xfId="0" applyFont="1" applyBorder="1" applyAlignment="1">
      <alignment horizontal="left" vertical="top" wrapText="1"/>
    </xf>
    <xf numFmtId="0" fontId="17" fillId="6" borderId="40" xfId="0" applyFont="1" applyFill="1" applyBorder="1" applyAlignment="1">
      <alignment horizontal="left" vertical="top"/>
    </xf>
    <xf numFmtId="0" fontId="15" fillId="0" borderId="48" xfId="0" applyFont="1" applyBorder="1" applyAlignment="1">
      <alignment horizontal="left" vertical="top"/>
    </xf>
    <xf numFmtId="0" fontId="4" fillId="0" borderId="0" xfId="0" applyFont="1" applyAlignment="1">
      <alignment vertical="center"/>
    </xf>
    <xf numFmtId="0" fontId="6" fillId="0" borderId="36" xfId="0" applyFont="1" applyBorder="1"/>
    <xf numFmtId="0" fontId="5" fillId="0" borderId="24" xfId="0" applyFont="1" applyBorder="1"/>
    <xf numFmtId="0" fontId="11" fillId="2" borderId="49" xfId="0" applyFont="1" applyFill="1" applyBorder="1"/>
    <xf numFmtId="0" fontId="23" fillId="0" borderId="49" xfId="0" applyFont="1" applyBorder="1" applyAlignment="1">
      <alignment horizontal="left" vertical="center" indent="3"/>
    </xf>
    <xf numFmtId="0" fontId="23" fillId="0" borderId="21" xfId="0" applyFont="1" applyBorder="1" applyAlignment="1">
      <alignment horizontal="center" vertical="center"/>
    </xf>
    <xf numFmtId="0" fontId="12" fillId="12" borderId="6" xfId="0" applyFont="1" applyFill="1" applyBorder="1"/>
    <xf numFmtId="0" fontId="11" fillId="12" borderId="9" xfId="0" applyFont="1" applyFill="1" applyBorder="1" applyAlignment="1">
      <alignment horizontal="center"/>
    </xf>
    <xf numFmtId="0" fontId="22" fillId="18" borderId="6" xfId="0" applyFont="1" applyFill="1" applyBorder="1" applyAlignment="1">
      <alignment horizontal="left" vertical="center" indent="2"/>
    </xf>
    <xf numFmtId="0" fontId="23" fillId="12" borderId="9" xfId="0" applyFont="1" applyFill="1" applyBorder="1" applyAlignment="1">
      <alignment horizontal="center" vertical="center"/>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8" fillId="0" borderId="0" xfId="0" applyFont="1" applyAlignment="1">
      <alignment vertical="center" wrapText="1"/>
    </xf>
    <xf numFmtId="0" fontId="32" fillId="0" borderId="0" xfId="0" applyFont="1"/>
    <xf numFmtId="0" fontId="34" fillId="0" borderId="0" xfId="0" applyFont="1" applyAlignment="1">
      <alignment horizontal="center" vertical="center"/>
    </xf>
    <xf numFmtId="0" fontId="0" fillId="19" borderId="10" xfId="0" applyFill="1" applyBorder="1" applyAlignment="1">
      <alignment wrapText="1"/>
    </xf>
    <xf numFmtId="44" fontId="0" fillId="19" borderId="10" xfId="0" applyNumberFormat="1" applyFill="1" applyBorder="1" applyAlignment="1">
      <alignment wrapText="1"/>
    </xf>
    <xf numFmtId="0" fontId="30" fillId="19" borderId="10" xfId="0" applyFont="1" applyFill="1" applyBorder="1" applyAlignment="1">
      <alignment wrapText="1"/>
    </xf>
    <xf numFmtId="0" fontId="0" fillId="0" borderId="36" xfId="0" applyBorder="1" applyAlignment="1">
      <alignment wrapText="1"/>
    </xf>
    <xf numFmtId="0" fontId="37" fillId="13" borderId="27" xfId="0" applyFont="1" applyFill="1" applyBorder="1" applyAlignment="1">
      <alignment horizontal="left" vertical="center" wrapText="1"/>
    </xf>
    <xf numFmtId="0" fontId="30" fillId="13" borderId="27" xfId="0" applyFont="1" applyFill="1" applyBorder="1" applyAlignment="1">
      <alignment horizontal="right" vertical="center" wrapText="1"/>
    </xf>
    <xf numFmtId="0" fontId="37" fillId="9" borderId="27" xfId="0" applyFont="1" applyFill="1" applyBorder="1" applyAlignment="1">
      <alignment horizontal="left" vertical="center" wrapText="1"/>
    </xf>
    <xf numFmtId="0" fontId="30" fillId="9" borderId="27" xfId="0" applyFont="1" applyFill="1" applyBorder="1" applyAlignment="1">
      <alignment horizontal="right" vertical="center" wrapText="1"/>
    </xf>
    <xf numFmtId="0" fontId="0" fillId="0" borderId="51" xfId="0" applyBorder="1"/>
    <xf numFmtId="0" fontId="0" fillId="0" borderId="52" xfId="0" applyBorder="1"/>
    <xf numFmtId="0" fontId="36" fillId="21" borderId="10" xfId="0" applyFont="1" applyFill="1" applyBorder="1" applyAlignment="1">
      <alignment horizontal="center"/>
    </xf>
    <xf numFmtId="0" fontId="39" fillId="13" borderId="27" xfId="0" applyFont="1" applyFill="1" applyBorder="1" applyAlignment="1">
      <alignment horizontal="right" vertical="center" wrapText="1"/>
    </xf>
    <xf numFmtId="0" fontId="30" fillId="9" borderId="53" xfId="0" applyFont="1" applyFill="1" applyBorder="1" applyAlignment="1">
      <alignment horizontal="right" vertical="center" wrapText="1"/>
    </xf>
    <xf numFmtId="0" fontId="37" fillId="11" borderId="34" xfId="0" applyFont="1" applyFill="1" applyBorder="1" applyAlignment="1">
      <alignment horizontal="right" vertical="center" wrapText="1"/>
    </xf>
    <xf numFmtId="44" fontId="0" fillId="0" borderId="0" xfId="0" applyNumberFormat="1"/>
    <xf numFmtId="0" fontId="30" fillId="0" borderId="0" xfId="0" applyFont="1"/>
    <xf numFmtId="0" fontId="0" fillId="0" borderId="0" xfId="0" applyAlignment="1">
      <alignment horizontal="center"/>
    </xf>
    <xf numFmtId="164" fontId="37" fillId="11" borderId="50" xfId="0" applyNumberFormat="1" applyFont="1" applyFill="1" applyBorder="1" applyAlignment="1">
      <alignment vertical="center"/>
    </xf>
    <xf numFmtId="164" fontId="36" fillId="9" borderId="10" xfId="0" applyNumberFormat="1" applyFont="1" applyFill="1" applyBorder="1" applyAlignment="1">
      <alignment vertical="center"/>
    </xf>
    <xf numFmtId="164" fontId="36" fillId="13" borderId="10" xfId="0" applyNumberFormat="1" applyFont="1" applyFill="1" applyBorder="1" applyAlignment="1">
      <alignment vertical="center"/>
    </xf>
    <xf numFmtId="164" fontId="0" fillId="13" borderId="10" xfId="0" applyNumberFormat="1" applyFill="1" applyBorder="1" applyAlignment="1">
      <alignment vertical="center"/>
    </xf>
    <xf numFmtId="164" fontId="0" fillId="9" borderId="10" xfId="0" applyNumberFormat="1" applyFill="1" applyBorder="1" applyAlignment="1">
      <alignment vertical="center"/>
    </xf>
    <xf numFmtId="164" fontId="0" fillId="17" borderId="10" xfId="0" applyNumberFormat="1" applyFill="1" applyBorder="1" applyAlignment="1">
      <alignment wrapText="1"/>
    </xf>
    <xf numFmtId="164" fontId="30" fillId="14" borderId="10" xfId="0" applyNumberFormat="1" applyFont="1" applyFill="1" applyBorder="1" applyAlignment="1">
      <alignment wrapText="1"/>
    </xf>
    <xf numFmtId="164" fontId="30" fillId="15" borderId="10" xfId="0" applyNumberFormat="1" applyFont="1" applyFill="1" applyBorder="1" applyAlignment="1">
      <alignment wrapText="1"/>
    </xf>
    <xf numFmtId="164" fontId="0" fillId="12" borderId="10" xfId="0" applyNumberFormat="1" applyFill="1" applyBorder="1" applyAlignment="1">
      <alignment wrapText="1"/>
    </xf>
    <xf numFmtId="164" fontId="0" fillId="13" borderId="10" xfId="0" applyNumberFormat="1" applyFill="1" applyBorder="1" applyAlignment="1">
      <alignment wrapText="1"/>
    </xf>
    <xf numFmtId="164" fontId="0" fillId="10" borderId="10" xfId="0" applyNumberFormat="1" applyFill="1" applyBorder="1" applyAlignment="1">
      <alignment wrapText="1"/>
    </xf>
    <xf numFmtId="164" fontId="0" fillId="9" borderId="10" xfId="0" applyNumberFormat="1" applyFill="1" applyBorder="1" applyAlignment="1">
      <alignment wrapText="1"/>
    </xf>
    <xf numFmtId="0" fontId="0" fillId="0" borderId="10" xfId="0" applyBorder="1"/>
    <xf numFmtId="44" fontId="0" fillId="0" borderId="10" xfId="0" applyNumberFormat="1" applyBorder="1"/>
    <xf numFmtId="44" fontId="36" fillId="17" borderId="10" xfId="0" applyNumberFormat="1" applyFont="1" applyFill="1" applyBorder="1" applyAlignment="1">
      <alignment horizontal="center" vertical="center"/>
    </xf>
    <xf numFmtId="0" fontId="5" fillId="17" borderId="10" xfId="0" applyFont="1" applyFill="1" applyBorder="1" applyAlignment="1">
      <alignment horizontal="center" vertical="center" wrapText="1"/>
    </xf>
    <xf numFmtId="20" fontId="0" fillId="0" borderId="0" xfId="0" applyNumberFormat="1"/>
    <xf numFmtId="44" fontId="0" fillId="2" borderId="0" xfId="0" applyNumberFormat="1" applyFill="1"/>
    <xf numFmtId="0" fontId="0" fillId="2" borderId="0" xfId="0" applyFill="1"/>
    <xf numFmtId="0" fontId="30" fillId="2" borderId="0" xfId="0" applyFont="1" applyFill="1"/>
    <xf numFmtId="0" fontId="0" fillId="2" borderId="0" xfId="0" applyFill="1" applyAlignment="1">
      <alignment horizontal="center"/>
    </xf>
    <xf numFmtId="0" fontId="16" fillId="0" borderId="1" xfId="0" applyFont="1" applyBorder="1" applyAlignment="1">
      <alignment horizontal="left" vertical="top" wrapText="1"/>
    </xf>
    <xf numFmtId="0" fontId="16" fillId="0" borderId="45" xfId="0" applyFont="1" applyBorder="1" applyAlignment="1">
      <alignment horizontal="left" vertical="top" wrapText="1"/>
    </xf>
    <xf numFmtId="0" fontId="16" fillId="6" borderId="1" xfId="0" applyFont="1" applyFill="1" applyBorder="1" applyAlignment="1">
      <alignment horizontal="left" vertical="top" wrapText="1"/>
    </xf>
    <xf numFmtId="0" fontId="0" fillId="0" borderId="0" xfId="0" applyAlignment="1">
      <alignment horizont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41" xfId="0" applyFont="1" applyBorder="1" applyAlignment="1">
      <alignment horizontal="left"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41" xfId="0" applyFont="1" applyBorder="1" applyAlignment="1">
      <alignment horizontal="left"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6" fillId="0" borderId="41" xfId="0" applyFont="1" applyBorder="1" applyAlignment="1">
      <alignment horizontal="center" vertical="top" wrapText="1"/>
    </xf>
    <xf numFmtId="0" fontId="16" fillId="0" borderId="54" xfId="0" applyFont="1" applyBorder="1" applyAlignment="1">
      <alignment horizontal="left" vertical="top" wrapText="1"/>
    </xf>
    <xf numFmtId="0" fontId="16" fillId="0" borderId="5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33" fillId="0" borderId="0" xfId="0" applyFont="1" applyAlignment="1">
      <alignment horizontal="center" vertical="center" wrapText="1"/>
    </xf>
    <xf numFmtId="0" fontId="23" fillId="0" borderId="12" xfId="0" applyFont="1" applyBorder="1" applyAlignment="1">
      <alignment horizontal="left" vertical="center" wrapText="1"/>
    </xf>
    <xf numFmtId="0" fontId="23" fillId="0" borderId="17" xfId="0" applyFont="1" applyBorder="1" applyAlignment="1">
      <alignment horizontal="left" vertical="center" wrapText="1"/>
    </xf>
    <xf numFmtId="0" fontId="0" fillId="0" borderId="0" xfId="0" applyAlignment="1">
      <alignment horizontal="center" vertical="top"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1" fillId="0" borderId="3" xfId="0" applyFont="1" applyBorder="1" applyAlignment="1">
      <alignment horizontal="left" vertical="top"/>
    </xf>
    <xf numFmtId="0" fontId="11" fillId="0" borderId="12" xfId="0" applyFont="1" applyBorder="1" applyAlignment="1">
      <alignment horizontal="left" vertical="top"/>
    </xf>
    <xf numFmtId="0" fontId="11" fillId="0" borderId="17" xfId="0" applyFont="1" applyBorder="1" applyAlignment="1">
      <alignment horizontal="left" vertical="top"/>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41" xfId="0" applyFont="1" applyBorder="1" applyAlignment="1">
      <alignment horizontal="center" vertical="top"/>
    </xf>
    <xf numFmtId="0" fontId="44" fillId="6" borderId="6" xfId="0" applyFont="1" applyFill="1" applyBorder="1" applyAlignment="1">
      <alignment horizontal="left" vertical="center" wrapText="1"/>
    </xf>
    <xf numFmtId="0" fontId="44" fillId="6" borderId="7" xfId="0" applyFont="1" applyFill="1" applyBorder="1" applyAlignment="1">
      <alignment horizontal="left" vertical="center" wrapText="1"/>
    </xf>
    <xf numFmtId="0" fontId="44" fillId="6" borderId="8" xfId="0" applyFont="1" applyFill="1" applyBorder="1" applyAlignment="1">
      <alignment horizontal="left" vertical="center" wrapText="1"/>
    </xf>
    <xf numFmtId="0" fontId="4" fillId="7" borderId="43" xfId="0" applyFont="1" applyFill="1" applyBorder="1" applyAlignment="1">
      <alignment horizontal="left" vertical="center"/>
    </xf>
    <xf numFmtId="0" fontId="4" fillId="7" borderId="29" xfId="0" applyFont="1" applyFill="1" applyBorder="1" applyAlignment="1">
      <alignment horizontal="left" vertical="center"/>
    </xf>
    <xf numFmtId="0" fontId="4" fillId="7" borderId="44"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0" fontId="21" fillId="8" borderId="42" xfId="0" applyFont="1" applyFill="1" applyBorder="1" applyAlignment="1">
      <alignment horizontal="left"/>
    </xf>
    <xf numFmtId="0" fontId="21" fillId="8" borderId="4" xfId="0" applyFont="1" applyFill="1" applyBorder="1" applyAlignment="1">
      <alignment horizontal="left"/>
    </xf>
    <xf numFmtId="0" fontId="21" fillId="8" borderId="39" xfId="0" applyFont="1" applyFill="1" applyBorder="1" applyAlignment="1">
      <alignment horizontal="left"/>
    </xf>
    <xf numFmtId="0" fontId="16" fillId="0" borderId="1" xfId="0" applyFont="1" applyBorder="1" applyAlignment="1">
      <alignment horizontal="left" wrapText="1"/>
    </xf>
    <xf numFmtId="0" fontId="16" fillId="0" borderId="2" xfId="0" applyFont="1" applyBorder="1" applyAlignment="1">
      <alignment horizontal="left" wrapText="1"/>
    </xf>
    <xf numFmtId="0" fontId="16" fillId="0" borderId="41" xfId="0" applyFont="1" applyBorder="1" applyAlignment="1">
      <alignment horizontal="left" wrapText="1"/>
    </xf>
    <xf numFmtId="0" fontId="24" fillId="9" borderId="26" xfId="0" applyFont="1" applyFill="1" applyBorder="1" applyAlignment="1">
      <alignment horizontal="center" vertical="center" wrapText="1"/>
    </xf>
    <xf numFmtId="0" fontId="25" fillId="9" borderId="22" xfId="0" applyFont="1" applyFill="1" applyBorder="1" applyAlignment="1">
      <alignment horizontal="center" vertical="center" wrapText="1"/>
    </xf>
    <xf numFmtId="0" fontId="25" fillId="9" borderId="23" xfId="0" applyFont="1" applyFill="1" applyBorder="1" applyAlignment="1">
      <alignment horizontal="center" vertical="center" wrapText="1"/>
    </xf>
    <xf numFmtId="0" fontId="25" fillId="9" borderId="37" xfId="0" applyFont="1" applyFill="1" applyBorder="1" applyAlignment="1">
      <alignment horizontal="center" vertical="center" wrapText="1"/>
    </xf>
    <xf numFmtId="0" fontId="25" fillId="9" borderId="30"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17" fillId="6" borderId="40" xfId="0" applyFont="1" applyFill="1" applyBorder="1" applyAlignment="1">
      <alignment horizontal="left" vertical="top" wrapText="1"/>
    </xf>
    <xf numFmtId="0" fontId="17" fillId="6" borderId="2" xfId="0" applyFont="1" applyFill="1" applyBorder="1" applyAlignment="1">
      <alignment horizontal="left" vertical="top" wrapText="1"/>
    </xf>
    <xf numFmtId="0" fontId="15" fillId="0" borderId="40" xfId="0" applyFont="1" applyBorder="1" applyAlignment="1">
      <alignment horizontal="left" vertical="top"/>
    </xf>
    <xf numFmtId="0" fontId="15" fillId="0" borderId="2" xfId="0" applyFont="1" applyBorder="1" applyAlignment="1">
      <alignment horizontal="left" vertical="top"/>
    </xf>
    <xf numFmtId="0" fontId="15" fillId="0" borderId="48" xfId="0" applyFont="1" applyBorder="1" applyAlignment="1">
      <alignment horizontal="left" vertical="top"/>
    </xf>
    <xf numFmtId="0" fontId="15" fillId="0" borderId="46" xfId="0" applyFont="1" applyBorder="1" applyAlignment="1">
      <alignment horizontal="left" vertical="top"/>
    </xf>
    <xf numFmtId="0" fontId="16" fillId="6" borderId="54" xfId="0" applyFont="1" applyFill="1" applyBorder="1" applyAlignment="1">
      <alignment horizontal="left" vertical="top" wrapText="1"/>
    </xf>
    <xf numFmtId="0" fontId="16" fillId="6" borderId="2" xfId="0" applyFont="1" applyFill="1" applyBorder="1" applyAlignment="1">
      <alignment horizontal="left" vertical="top" wrapText="1"/>
    </xf>
    <xf numFmtId="0" fontId="16" fillId="6" borderId="41" xfId="0" applyFont="1" applyFill="1" applyBorder="1" applyAlignment="1">
      <alignment horizontal="left" vertical="top" wrapText="1"/>
    </xf>
    <xf numFmtId="0" fontId="27" fillId="9" borderId="0" xfId="0" applyFont="1" applyFill="1" applyAlignment="1">
      <alignment horizontal="center" vertical="center" wrapText="1"/>
    </xf>
    <xf numFmtId="0" fontId="45" fillId="17" borderId="30" xfId="0" applyFont="1" applyFill="1" applyBorder="1" applyAlignment="1">
      <alignment horizontal="center"/>
    </xf>
    <xf numFmtId="0" fontId="0" fillId="0" borderId="30" xfId="0" applyBorder="1" applyAlignment="1">
      <alignment horizontal="left" wrapText="1"/>
    </xf>
    <xf numFmtId="0" fontId="0" fillId="0" borderId="30" xfId="0" applyBorder="1" applyAlignment="1">
      <alignment horizontal="left"/>
    </xf>
    <xf numFmtId="0" fontId="42" fillId="17" borderId="0" xfId="0" applyFont="1" applyFill="1" applyAlignment="1">
      <alignment horizontal="center" vertical="center" wrapText="1"/>
    </xf>
    <xf numFmtId="0" fontId="42" fillId="17" borderId="30" xfId="0" applyFont="1" applyFill="1" applyBorder="1" applyAlignment="1">
      <alignment horizontal="center" vertical="center" wrapText="1"/>
    </xf>
    <xf numFmtId="0" fontId="40" fillId="20" borderId="43" xfId="0" applyFont="1" applyFill="1" applyBorder="1" applyAlignment="1">
      <alignment horizontal="center" vertical="center" wrapText="1"/>
    </xf>
    <xf numFmtId="0" fontId="40" fillId="20" borderId="29" xfId="0" applyFont="1" applyFill="1" applyBorder="1" applyAlignment="1">
      <alignment horizontal="center" vertical="center" wrapText="1"/>
    </xf>
    <xf numFmtId="0" fontId="40" fillId="20" borderId="44" xfId="0" applyFont="1" applyFill="1" applyBorder="1" applyAlignment="1">
      <alignment horizontal="center" vertical="center" wrapText="1"/>
    </xf>
    <xf numFmtId="0" fontId="36" fillId="21" borderId="10" xfId="0" applyFont="1" applyFill="1" applyBorder="1" applyAlignment="1">
      <alignment horizontal="center"/>
    </xf>
    <xf numFmtId="0" fontId="36" fillId="21" borderId="28" xfId="0" applyFont="1" applyFill="1" applyBorder="1" applyAlignment="1">
      <alignment horizontal="center"/>
    </xf>
    <xf numFmtId="0" fontId="0" fillId="13" borderId="10" xfId="0" applyFill="1" applyBorder="1" applyAlignment="1">
      <alignment horizontal="left" vertical="center"/>
    </xf>
    <xf numFmtId="0" fontId="0" fillId="13" borderId="28" xfId="0" applyFill="1" applyBorder="1" applyAlignment="1">
      <alignment horizontal="left" vertical="center"/>
    </xf>
    <xf numFmtId="0" fontId="0" fillId="0" borderId="0" xfId="0" applyAlignment="1">
      <alignment horizontal="center"/>
    </xf>
    <xf numFmtId="0" fontId="0" fillId="0" borderId="24" xfId="0" applyBorder="1" applyAlignment="1">
      <alignment horizontal="center"/>
    </xf>
    <xf numFmtId="0" fontId="0" fillId="9" borderId="10" xfId="0" applyFill="1" applyBorder="1" applyAlignment="1">
      <alignment horizontal="left" vertical="center"/>
    </xf>
    <xf numFmtId="0" fontId="0" fillId="9" borderId="28" xfId="0" applyFill="1" applyBorder="1" applyAlignment="1">
      <alignment horizontal="left" vertical="center"/>
    </xf>
    <xf numFmtId="0" fontId="45" fillId="16" borderId="30" xfId="0" applyFont="1" applyFill="1" applyBorder="1" applyAlignment="1">
      <alignment horizontal="center"/>
    </xf>
    <xf numFmtId="0" fontId="47" fillId="22" borderId="0" xfId="0" applyFont="1" applyFill="1" applyAlignment="1">
      <alignment horizontal="center" vertical="center"/>
    </xf>
    <xf numFmtId="0" fontId="12" fillId="20" borderId="0" xfId="0" applyFont="1" applyFill="1" applyAlignment="1">
      <alignment horizontal="left" vertical="center" wrapText="1"/>
    </xf>
    <xf numFmtId="0" fontId="49" fillId="23" borderId="56" xfId="0" applyFont="1" applyFill="1" applyBorder="1" applyAlignment="1">
      <alignment horizontal="center"/>
    </xf>
    <xf numFmtId="0" fontId="49" fillId="23" borderId="57" xfId="0" applyFont="1" applyFill="1" applyBorder="1" applyAlignment="1">
      <alignment horizontal="center"/>
    </xf>
    <xf numFmtId="0" fontId="49" fillId="23" borderId="58" xfId="0" applyFont="1" applyFill="1" applyBorder="1" applyAlignment="1">
      <alignment horizontal="center"/>
    </xf>
    <xf numFmtId="0" fontId="0" fillId="0" borderId="59" xfId="0" applyBorder="1" applyAlignment="1">
      <alignment horizontal="center"/>
    </xf>
    <xf numFmtId="0" fontId="0" fillId="0" borderId="60" xfId="0" applyBorder="1"/>
    <xf numFmtId="0" fontId="0" fillId="0" borderId="61" xfId="0" applyBorder="1"/>
    <xf numFmtId="0" fontId="50" fillId="11" borderId="0" xfId="0" applyFont="1" applyFill="1" applyAlignment="1">
      <alignment horizontal="left" vertical="center" wrapText="1"/>
    </xf>
    <xf numFmtId="0" fontId="0" fillId="0" borderId="62" xfId="0" applyBorder="1" applyAlignment="1">
      <alignment horizontal="center"/>
    </xf>
    <xf numFmtId="0" fontId="0" fillId="0" borderId="63" xfId="0" applyBorder="1"/>
    <xf numFmtId="0" fontId="0" fillId="0" borderId="64" xfId="0" applyBorder="1"/>
    <xf numFmtId="0" fontId="0" fillId="0" borderId="65" xfId="0" applyBorder="1" applyAlignment="1">
      <alignment horizontal="center"/>
    </xf>
    <xf numFmtId="0" fontId="0" fillId="0" borderId="66" xfId="0" applyBorder="1"/>
    <xf numFmtId="0" fontId="0" fillId="0" borderId="67" xfId="0" applyBorder="1"/>
    <xf numFmtId="0" fontId="0" fillId="0" borderId="68" xfId="0" applyBorder="1" applyAlignment="1">
      <alignment horizontal="center"/>
    </xf>
    <xf numFmtId="0" fontId="0" fillId="0" borderId="69" xfId="0" applyBorder="1"/>
    <xf numFmtId="0" fontId="0" fillId="0" borderId="70" xfId="0" applyBorder="1"/>
    <xf numFmtId="0" fontId="11" fillId="0" borderId="0" xfId="0" applyFont="1" applyAlignment="1">
      <alignment vertical="center" wrapText="1"/>
    </xf>
    <xf numFmtId="0" fontId="12" fillId="24" borderId="0" xfId="0" applyFont="1" applyFill="1" applyAlignment="1">
      <alignment horizontal="left" vertical="center" wrapText="1"/>
    </xf>
    <xf numFmtId="0" fontId="50" fillId="2" borderId="0" xfId="0" applyFont="1" applyFill="1" applyAlignment="1">
      <alignment horizontal="left" vertical="center" wrapText="1"/>
    </xf>
    <xf numFmtId="0" fontId="46" fillId="0" borderId="0" xfId="4" applyBorder="1" applyAlignment="1">
      <alignment horizontal="center" vertical="center"/>
    </xf>
    <xf numFmtId="0" fontId="30" fillId="0" borderId="71" xfId="0" applyFont="1" applyBorder="1" applyAlignment="1">
      <alignment horizontal="center" vertical="center"/>
    </xf>
    <xf numFmtId="0" fontId="30" fillId="0" borderId="72" xfId="0" applyFont="1" applyBorder="1"/>
    <xf numFmtId="0" fontId="30" fillId="0" borderId="73" xfId="0" applyFont="1" applyBorder="1"/>
    <xf numFmtId="0" fontId="0" fillId="13" borderId="74" xfId="0" applyFill="1" applyBorder="1" applyAlignment="1">
      <alignment horizontal="center" vertical="center"/>
    </xf>
    <xf numFmtId="0" fontId="0" fillId="13" borderId="75" xfId="0" applyFill="1" applyBorder="1"/>
    <xf numFmtId="0" fontId="0" fillId="13" borderId="76" xfId="0" applyFill="1" applyBorder="1"/>
    <xf numFmtId="0" fontId="0" fillId="14" borderId="74" xfId="0" applyFill="1" applyBorder="1" applyAlignment="1">
      <alignment horizontal="center" vertical="center"/>
    </xf>
    <xf numFmtId="0" fontId="0" fillId="14" borderId="75" xfId="0" applyFill="1" applyBorder="1"/>
    <xf numFmtId="0" fontId="0" fillId="14" borderId="76" xfId="0" applyFill="1" applyBorder="1"/>
    <xf numFmtId="0" fontId="0" fillId="10" borderId="74" xfId="0" applyFill="1" applyBorder="1" applyAlignment="1">
      <alignment horizontal="center" vertical="center"/>
    </xf>
    <xf numFmtId="0" fontId="0" fillId="10" borderId="75" xfId="0" applyFill="1" applyBorder="1"/>
    <xf numFmtId="0" fontId="0" fillId="10" borderId="76" xfId="0" applyFill="1" applyBorder="1"/>
    <xf numFmtId="0" fontId="0" fillId="9" borderId="74" xfId="0" applyFill="1" applyBorder="1" applyAlignment="1">
      <alignment horizontal="center" vertical="center"/>
    </xf>
    <xf numFmtId="0" fontId="0" fillId="9" borderId="75" xfId="0" applyFill="1" applyBorder="1"/>
    <xf numFmtId="0" fontId="0" fillId="9" borderId="76" xfId="0" applyFill="1" applyBorder="1"/>
    <xf numFmtId="0" fontId="0" fillId="9" borderId="77" xfId="0" applyFill="1" applyBorder="1" applyAlignment="1">
      <alignment horizontal="center" vertical="center"/>
    </xf>
    <xf numFmtId="0" fontId="0" fillId="9" borderId="78" xfId="0" applyFill="1" applyBorder="1"/>
    <xf numFmtId="0" fontId="0" fillId="9" borderId="79" xfId="0" applyFill="1" applyBorder="1"/>
  </cellXfs>
  <cellStyles count="5">
    <cellStyle name="Excel Built-in Normal" xfId="2" xr:uid="{00000000-0005-0000-0000-000000000000}"/>
    <cellStyle name="Lien hypertexte" xfId="4" builtinId="8"/>
    <cellStyle name="Normal" xfId="0" builtinId="0"/>
    <cellStyle name="Normal 2" xfId="1" xr:uid="{00000000-0005-0000-0000-000005000000}"/>
    <cellStyle name="Normal 3" xfId="3" xr:uid="{53A388C3-C508-4007-986C-440673A5830B}"/>
  </cellStyles>
  <dxfs count="0"/>
  <tableStyles count="0" defaultTableStyle="TableStyleMedium2" defaultPivotStyle="PivotStyleLight16"/>
  <colors>
    <mruColors>
      <color rgb="FFEDDFEB"/>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399290</xdr:colOff>
      <xdr:row>0</xdr:row>
      <xdr:rowOff>7263</xdr:rowOff>
    </xdr:from>
    <xdr:to>
      <xdr:col>0</xdr:col>
      <xdr:colOff>1902596</xdr:colOff>
      <xdr:row>0</xdr:row>
      <xdr:rowOff>896209</xdr:rowOff>
    </xdr:to>
    <xdr:pic>
      <xdr:nvPicPr>
        <xdr:cNvPr id="2" name="Image 1">
          <a:extLst>
            <a:ext uri="{FF2B5EF4-FFF2-40B4-BE49-F238E27FC236}">
              <a16:creationId xmlns:a16="http://schemas.microsoft.com/office/drawing/2014/main" id="{7BC28078-E730-450D-AA34-234B57D0D3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290" y="7263"/>
          <a:ext cx="1503306" cy="888946"/>
        </a:xfrm>
        <a:prstGeom prst="rect">
          <a:avLst/>
        </a:prstGeom>
        <a:effectLst>
          <a:outerShdw blurRad="50800" dist="38100" dir="2700000" algn="tl" rotWithShape="0">
            <a:prstClr val="black">
              <a:alpha val="40000"/>
            </a:prstClr>
          </a:outerShdw>
        </a:effectLst>
      </xdr:spPr>
    </xdr:pic>
    <xdr:clientData/>
  </xdr:twoCellAnchor>
  <xdr:twoCellAnchor editAs="oneCell">
    <xdr:from>
      <xdr:col>5</xdr:col>
      <xdr:colOff>736161</xdr:colOff>
      <xdr:row>0</xdr:row>
      <xdr:rowOff>7216</xdr:rowOff>
    </xdr:from>
    <xdr:to>
      <xdr:col>6</xdr:col>
      <xdr:colOff>845223</xdr:colOff>
      <xdr:row>0</xdr:row>
      <xdr:rowOff>881155</xdr:rowOff>
    </xdr:to>
    <xdr:pic>
      <xdr:nvPicPr>
        <xdr:cNvPr id="4" name="Image 3">
          <a:extLst>
            <a:ext uri="{FF2B5EF4-FFF2-40B4-BE49-F238E27FC236}">
              <a16:creationId xmlns:a16="http://schemas.microsoft.com/office/drawing/2014/main" id="{C828C831-AFBE-42FE-B348-937D189751A0}"/>
            </a:ext>
          </a:extLst>
        </xdr:cNvPr>
        <xdr:cNvPicPr/>
      </xdr:nvPicPr>
      <xdr:blipFill>
        <a:blip xmlns:r="http://schemas.openxmlformats.org/officeDocument/2006/relationships" r:embed="rId2"/>
        <a:stretch/>
      </xdr:blipFill>
      <xdr:spPr bwMode="auto">
        <a:xfrm>
          <a:off x="14439172" y="7216"/>
          <a:ext cx="1516165" cy="873939"/>
        </a:xfrm>
        <a:prstGeom prst="rect">
          <a:avLst/>
        </a:prstGeom>
        <a:noFill/>
        <a:ln>
          <a:noFill/>
        </a:ln>
        <a:effectLst>
          <a:outerShdw blurRad="50800" dist="38100" dir="2700000" rotWithShape="0">
            <a:prstClr val="black">
              <a:alpha val="40000"/>
            </a:prstClr>
          </a:outerShdw>
        </a:effectLst>
      </xdr:spPr>
    </xdr:pic>
    <xdr:clientData/>
  </xdr:twoCellAnchor>
  <xdr:twoCellAnchor editAs="oneCell">
    <xdr:from>
      <xdr:col>0</xdr:col>
      <xdr:colOff>2045711</xdr:colOff>
      <xdr:row>0</xdr:row>
      <xdr:rowOff>0</xdr:rowOff>
    </xdr:from>
    <xdr:to>
      <xdr:col>0</xdr:col>
      <xdr:colOff>3799177</xdr:colOff>
      <xdr:row>0</xdr:row>
      <xdr:rowOff>898381</xdr:rowOff>
    </xdr:to>
    <xdr:pic>
      <xdr:nvPicPr>
        <xdr:cNvPr id="7" name="Image 6" descr="C:\Users\galibech\AppData\Local\Microsoft\Windows\INetCache\Content.Word\2021_corde╠üesdelareussite_logo.jpg">
          <a:extLst>
            <a:ext uri="{FF2B5EF4-FFF2-40B4-BE49-F238E27FC236}">
              <a16:creationId xmlns:a16="http://schemas.microsoft.com/office/drawing/2014/main" id="{FB70CB4A-A208-4388-8D83-FBAB3AEA964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5711" y="0"/>
          <a:ext cx="1753466" cy="898381"/>
        </a:xfrm>
        <a:prstGeom prst="rect">
          <a:avLst/>
        </a:prstGeom>
        <a:noFill/>
        <a:ln>
          <a:noFill/>
        </a:ln>
      </xdr:spPr>
    </xdr:pic>
    <xdr:clientData/>
  </xdr:twoCellAnchor>
  <xdr:twoCellAnchor editAs="oneCell">
    <xdr:from>
      <xdr:col>4</xdr:col>
      <xdr:colOff>616961</xdr:colOff>
      <xdr:row>0</xdr:row>
      <xdr:rowOff>0</xdr:rowOff>
    </xdr:from>
    <xdr:to>
      <xdr:col>5</xdr:col>
      <xdr:colOff>660256</xdr:colOff>
      <xdr:row>0</xdr:row>
      <xdr:rowOff>887557</xdr:rowOff>
    </xdr:to>
    <xdr:pic>
      <xdr:nvPicPr>
        <xdr:cNvPr id="6" name="Image 5">
          <a:extLst>
            <a:ext uri="{FF2B5EF4-FFF2-40B4-BE49-F238E27FC236}">
              <a16:creationId xmlns:a16="http://schemas.microsoft.com/office/drawing/2014/main" id="{4673396D-40D4-4F5C-8771-12710B28839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252614" y="0"/>
          <a:ext cx="1591108" cy="88755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15</xdr:row>
      <xdr:rowOff>123825</xdr:rowOff>
    </xdr:from>
    <xdr:ext cx="2505425" cy="1019317"/>
    <xdr:pic>
      <xdr:nvPicPr>
        <xdr:cNvPr id="2" name="Image 1">
          <a:extLst>
            <a:ext uri="{FF2B5EF4-FFF2-40B4-BE49-F238E27FC236}">
              <a16:creationId xmlns:a16="http://schemas.microsoft.com/office/drawing/2014/main" id="{AA3660E4-01B9-49C8-8590-427EE14D2EBF}"/>
            </a:ext>
          </a:extLst>
        </xdr:cNvPr>
        <xdr:cNvPicPr>
          <a:picLocks noChangeAspect="1"/>
        </xdr:cNvPicPr>
      </xdr:nvPicPr>
      <xdr:blipFill>
        <a:blip xmlns:r="http://schemas.openxmlformats.org/officeDocument/2006/relationships" r:embed="rId1"/>
        <a:stretch>
          <a:fillRect/>
        </a:stretch>
      </xdr:blipFill>
      <xdr:spPr>
        <a:xfrm>
          <a:off x="28575" y="3162300"/>
          <a:ext cx="2505425" cy="1019317"/>
        </a:xfrm>
        <a:prstGeom prst="rect">
          <a:avLst/>
        </a:prstGeom>
        <a:ln>
          <a:solidFill>
            <a:schemeClr val="accent2">
              <a:lumMod val="20000"/>
              <a:lumOff val="80000"/>
            </a:schemeClr>
          </a:solid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ig.ville.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35"/>
  <sheetViews>
    <sheetView topLeftCell="I21" zoomScale="88" zoomScaleNormal="88" zoomScaleSheetLayoutView="80" workbookViewId="0">
      <selection activeCell="S29" sqref="S29"/>
    </sheetView>
  </sheetViews>
  <sheetFormatPr baseColWidth="10" defaultColWidth="11.42578125" defaultRowHeight="14.25" x14ac:dyDescent="0.2"/>
  <cols>
    <col min="1" max="1" width="74" style="3" customWidth="1"/>
    <col min="2" max="2" width="45.7109375" style="3" customWidth="1"/>
    <col min="3" max="3" width="22.42578125" style="3" customWidth="1"/>
    <col min="4" max="4" width="32.28515625" style="3" customWidth="1"/>
    <col min="5" max="5" width="23.28515625" style="3" customWidth="1"/>
    <col min="6" max="6" width="20.140625" style="3" customWidth="1"/>
    <col min="7" max="7" width="20.5703125" style="3" customWidth="1"/>
    <col min="8" max="8" width="18.28515625" style="3" customWidth="1"/>
    <col min="9" max="9" width="18.140625" style="3" customWidth="1"/>
    <col min="10" max="10" width="17.42578125" style="3" customWidth="1"/>
    <col min="11" max="11" width="22.42578125" style="3" customWidth="1"/>
    <col min="12" max="12" width="24" style="3" customWidth="1"/>
    <col min="13" max="13" width="28.28515625" style="3" customWidth="1"/>
    <col min="14" max="14" width="25.7109375" style="3" bestFit="1" customWidth="1"/>
    <col min="15" max="15" width="24" style="3" customWidth="1"/>
    <col min="16" max="17" width="28.28515625" style="3" customWidth="1"/>
    <col min="18" max="20" width="28.85546875" style="3" customWidth="1"/>
    <col min="21" max="22" width="23.28515625" style="3" customWidth="1"/>
    <col min="23" max="16384" width="11.42578125" style="3"/>
  </cols>
  <sheetData>
    <row r="1" spans="1:23" s="2" customFormat="1" ht="71.45" customHeight="1" thickBot="1" x14ac:dyDescent="0.35">
      <c r="A1" s="187" t="s">
        <v>148</v>
      </c>
      <c r="B1" s="188"/>
      <c r="C1" s="188"/>
      <c r="D1" s="188"/>
      <c r="E1" s="188"/>
      <c r="F1" s="188"/>
      <c r="G1" s="188"/>
      <c r="H1" s="120"/>
      <c r="I1" s="120"/>
      <c r="J1" s="120"/>
      <c r="K1" s="120"/>
      <c r="L1" s="120"/>
      <c r="M1" s="120"/>
      <c r="N1" s="121"/>
      <c r="O1" s="1"/>
      <c r="P1" s="1"/>
      <c r="Q1" s="1"/>
      <c r="R1" s="1"/>
      <c r="S1" s="1"/>
      <c r="T1" s="1"/>
      <c r="U1" s="1"/>
      <c r="V1" s="3"/>
      <c r="W1" s="3"/>
    </row>
    <row r="2" spans="1:23" s="2" customFormat="1" ht="39" customHeight="1" thickBot="1" x14ac:dyDescent="0.35">
      <c r="A2" s="189" t="s">
        <v>162</v>
      </c>
      <c r="B2" s="189"/>
      <c r="C2" s="189"/>
      <c r="D2" s="189"/>
      <c r="E2" s="189"/>
      <c r="F2" s="189"/>
      <c r="G2" s="189"/>
      <c r="H2" s="122"/>
      <c r="I2" s="122"/>
      <c r="J2" s="122"/>
      <c r="K2" s="122"/>
      <c r="L2" s="122"/>
      <c r="M2" s="122"/>
      <c r="N2" s="122"/>
      <c r="O2" s="1"/>
      <c r="P2" s="1"/>
      <c r="Q2" s="1"/>
      <c r="R2" s="1"/>
      <c r="S2" s="1"/>
      <c r="T2" s="1"/>
      <c r="U2" s="1"/>
      <c r="V2" s="3"/>
      <c r="W2" s="3"/>
    </row>
    <row r="3" spans="1:23" ht="24" customHeight="1" x14ac:dyDescent="0.2">
      <c r="A3" s="202" t="s">
        <v>48</v>
      </c>
      <c r="B3" s="203"/>
      <c r="C3" s="203"/>
      <c r="D3" s="203"/>
      <c r="E3" s="203"/>
      <c r="F3" s="203"/>
      <c r="G3" s="204"/>
      <c r="H3" s="103"/>
      <c r="I3" s="103"/>
      <c r="J3" s="103"/>
      <c r="K3" s="103"/>
      <c r="L3" s="103"/>
      <c r="M3" s="103"/>
      <c r="N3" s="103"/>
    </row>
    <row r="4" spans="1:23" ht="18" x14ac:dyDescent="0.2">
      <c r="A4" s="104"/>
      <c r="B4" s="16"/>
      <c r="C4" s="16"/>
      <c r="D4" s="16"/>
      <c r="E4" s="16"/>
      <c r="F4" s="16"/>
      <c r="G4" s="105"/>
      <c r="H4" s="16"/>
      <c r="I4" s="16"/>
      <c r="J4" s="16"/>
      <c r="K4" s="16"/>
      <c r="L4" s="16"/>
      <c r="M4" s="16"/>
      <c r="N4" s="16"/>
    </row>
    <row r="5" spans="1:23" ht="15" x14ac:dyDescent="0.25">
      <c r="A5" s="106" t="s">
        <v>19</v>
      </c>
      <c r="B5" s="170" t="s">
        <v>43</v>
      </c>
      <c r="C5" s="171"/>
      <c r="D5" s="171"/>
      <c r="E5" s="171"/>
      <c r="F5" s="171"/>
      <c r="G5" s="172"/>
      <c r="H5"/>
      <c r="I5"/>
      <c r="J5"/>
      <c r="K5"/>
      <c r="L5"/>
      <c r="M5"/>
      <c r="N5"/>
    </row>
    <row r="6" spans="1:23" ht="15" x14ac:dyDescent="0.25">
      <c r="A6" s="106" t="s">
        <v>20</v>
      </c>
      <c r="B6" s="170" t="s">
        <v>44</v>
      </c>
      <c r="C6" s="171"/>
      <c r="D6" s="171"/>
      <c r="E6" s="171"/>
      <c r="F6" s="171"/>
      <c r="G6" s="172"/>
      <c r="H6"/>
      <c r="I6"/>
      <c r="J6"/>
      <c r="K6"/>
      <c r="L6"/>
      <c r="M6"/>
      <c r="N6"/>
    </row>
    <row r="7" spans="1:23" ht="15" x14ac:dyDescent="0.25">
      <c r="A7" s="106" t="s">
        <v>49</v>
      </c>
      <c r="B7" s="211"/>
      <c r="C7" s="212"/>
      <c r="D7" s="212"/>
      <c r="E7" s="212"/>
      <c r="F7" s="212"/>
      <c r="G7" s="213"/>
      <c r="H7"/>
      <c r="I7"/>
      <c r="J7"/>
      <c r="K7"/>
      <c r="L7"/>
      <c r="M7"/>
      <c r="N7"/>
    </row>
    <row r="8" spans="1:23" ht="15" x14ac:dyDescent="0.25">
      <c r="A8" s="107" t="s">
        <v>50</v>
      </c>
      <c r="B8" s="170"/>
      <c r="C8" s="171"/>
      <c r="D8" s="171"/>
      <c r="E8" s="171"/>
      <c r="F8" s="171"/>
      <c r="G8" s="172"/>
      <c r="H8"/>
      <c r="I8"/>
      <c r="J8"/>
      <c r="K8"/>
      <c r="L8"/>
      <c r="M8"/>
      <c r="N8"/>
    </row>
    <row r="9" spans="1:23" ht="15" x14ac:dyDescent="0.25">
      <c r="A9" s="106" t="s">
        <v>21</v>
      </c>
      <c r="B9" s="170"/>
      <c r="C9" s="171"/>
      <c r="D9" s="171"/>
      <c r="E9" s="171"/>
      <c r="F9" s="171"/>
      <c r="G9" s="172"/>
      <c r="H9"/>
      <c r="I9"/>
      <c r="J9"/>
      <c r="K9"/>
      <c r="L9"/>
      <c r="M9"/>
      <c r="N9"/>
    </row>
    <row r="10" spans="1:23" ht="15" x14ac:dyDescent="0.25">
      <c r="A10" s="106" t="s">
        <v>22</v>
      </c>
      <c r="B10" s="170"/>
      <c r="C10" s="171"/>
      <c r="D10" s="171"/>
      <c r="E10" s="171"/>
      <c r="F10" s="171"/>
      <c r="G10" s="172"/>
      <c r="H10"/>
      <c r="I10"/>
      <c r="J10"/>
      <c r="K10"/>
      <c r="L10"/>
      <c r="M10"/>
      <c r="N10"/>
    </row>
    <row r="11" spans="1:23" ht="15" x14ac:dyDescent="0.25">
      <c r="A11" s="106" t="s">
        <v>23</v>
      </c>
      <c r="B11" s="170"/>
      <c r="C11" s="171"/>
      <c r="D11" s="171"/>
      <c r="E11" s="171"/>
      <c r="F11" s="171"/>
      <c r="G11" s="172"/>
      <c r="H11"/>
      <c r="I11"/>
      <c r="J11"/>
      <c r="K11"/>
      <c r="L11"/>
      <c r="M11"/>
      <c r="N11"/>
    </row>
    <row r="12" spans="1:23" ht="15" x14ac:dyDescent="0.25">
      <c r="A12" s="106" t="s">
        <v>24</v>
      </c>
      <c r="B12" s="170"/>
      <c r="C12" s="171"/>
      <c r="D12" s="171"/>
      <c r="E12" s="171"/>
      <c r="F12" s="171"/>
      <c r="G12" s="172"/>
      <c r="H12"/>
      <c r="I12"/>
      <c r="J12"/>
      <c r="K12"/>
      <c r="L12"/>
      <c r="M12"/>
      <c r="N12"/>
    </row>
    <row r="13" spans="1:23" ht="23.25" customHeight="1" x14ac:dyDescent="0.25">
      <c r="A13" s="108" t="s">
        <v>51</v>
      </c>
      <c r="B13" s="173"/>
      <c r="C13" s="174"/>
      <c r="D13" s="174"/>
      <c r="E13" s="174"/>
      <c r="F13" s="174"/>
      <c r="G13" s="175"/>
      <c r="H13"/>
      <c r="I13"/>
      <c r="J13"/>
      <c r="K13"/>
      <c r="L13"/>
      <c r="M13"/>
      <c r="N13"/>
    </row>
    <row r="14" spans="1:23" ht="15" x14ac:dyDescent="0.25">
      <c r="A14" s="106" t="s">
        <v>25</v>
      </c>
      <c r="B14" s="170"/>
      <c r="C14" s="171"/>
      <c r="D14" s="171"/>
      <c r="E14" s="171"/>
      <c r="F14" s="171"/>
      <c r="G14" s="172"/>
      <c r="H14"/>
      <c r="I14"/>
      <c r="J14"/>
      <c r="K14"/>
      <c r="L14"/>
      <c r="M14"/>
      <c r="N14"/>
    </row>
    <row r="15" spans="1:23" ht="15" x14ac:dyDescent="0.25">
      <c r="A15" s="106" t="s">
        <v>26</v>
      </c>
      <c r="B15" s="170"/>
      <c r="C15" s="171"/>
      <c r="D15" s="171"/>
      <c r="E15" s="171"/>
      <c r="F15" s="171"/>
      <c r="G15" s="172"/>
      <c r="H15"/>
      <c r="I15"/>
      <c r="J15"/>
      <c r="K15"/>
      <c r="L15"/>
      <c r="M15"/>
      <c r="N15"/>
    </row>
    <row r="16" spans="1:23" ht="15" x14ac:dyDescent="0.25">
      <c r="A16" s="106" t="s">
        <v>27</v>
      </c>
      <c r="B16" s="170"/>
      <c r="C16" s="171"/>
      <c r="D16" s="171"/>
      <c r="E16" s="171"/>
      <c r="F16" s="171"/>
      <c r="G16" s="172"/>
      <c r="H16"/>
      <c r="I16"/>
      <c r="J16"/>
      <c r="K16"/>
      <c r="L16"/>
      <c r="M16"/>
      <c r="N16"/>
    </row>
    <row r="17" spans="1:37" ht="15" x14ac:dyDescent="0.25">
      <c r="A17" s="106" t="s">
        <v>28</v>
      </c>
      <c r="B17" s="170"/>
      <c r="C17" s="171"/>
      <c r="D17" s="171"/>
      <c r="E17" s="171"/>
      <c r="F17" s="171"/>
      <c r="G17" s="172"/>
      <c r="H17"/>
      <c r="I17"/>
      <c r="J17"/>
      <c r="K17"/>
      <c r="L17"/>
      <c r="M17"/>
      <c r="N17"/>
    </row>
    <row r="18" spans="1:37" ht="15" x14ac:dyDescent="0.25">
      <c r="A18" s="106" t="s">
        <v>29</v>
      </c>
      <c r="B18" s="170"/>
      <c r="C18" s="171"/>
      <c r="D18" s="171"/>
      <c r="E18" s="171"/>
      <c r="F18" s="171"/>
      <c r="G18" s="172"/>
      <c r="H18"/>
      <c r="I18"/>
      <c r="J18"/>
      <c r="K18"/>
      <c r="L18"/>
      <c r="M18"/>
      <c r="N18"/>
    </row>
    <row r="19" spans="1:37" ht="33" customHeight="1" x14ac:dyDescent="0.25">
      <c r="A19" s="108" t="s">
        <v>52</v>
      </c>
      <c r="B19" s="165"/>
      <c r="C19" s="220" t="s">
        <v>147</v>
      </c>
      <c r="D19" s="221"/>
      <c r="E19" s="226"/>
      <c r="F19" s="227"/>
      <c r="G19" s="228"/>
      <c r="H19"/>
      <c r="I19"/>
      <c r="J19"/>
      <c r="K19"/>
      <c r="L19"/>
      <c r="M19"/>
      <c r="N19"/>
    </row>
    <row r="20" spans="1:37" ht="15" x14ac:dyDescent="0.25">
      <c r="A20" s="106" t="s">
        <v>0</v>
      </c>
      <c r="B20" s="163"/>
      <c r="C20" s="222" t="s">
        <v>0</v>
      </c>
      <c r="D20" s="223"/>
      <c r="E20" s="176"/>
      <c r="F20" s="171"/>
      <c r="G20" s="172"/>
      <c r="H20"/>
      <c r="I20"/>
      <c r="J20"/>
      <c r="K20"/>
      <c r="L20"/>
      <c r="M20"/>
      <c r="N20"/>
    </row>
    <row r="21" spans="1:37" ht="15" x14ac:dyDescent="0.25">
      <c r="A21" s="106" t="s">
        <v>1</v>
      </c>
      <c r="B21" s="163"/>
      <c r="C21" s="222" t="s">
        <v>1</v>
      </c>
      <c r="D21" s="223"/>
      <c r="E21" s="176"/>
      <c r="F21" s="171"/>
      <c r="G21" s="172"/>
      <c r="H21"/>
      <c r="I21"/>
      <c r="J21"/>
      <c r="K21"/>
      <c r="L21"/>
      <c r="M21"/>
      <c r="N21"/>
    </row>
    <row r="22" spans="1:37" ht="15" x14ac:dyDescent="0.25">
      <c r="A22" s="106" t="s">
        <v>2</v>
      </c>
      <c r="B22" s="163"/>
      <c r="C22" s="222" t="s">
        <v>2</v>
      </c>
      <c r="D22" s="223"/>
      <c r="E22" s="176"/>
      <c r="F22" s="171"/>
      <c r="G22" s="172"/>
      <c r="H22"/>
      <c r="I22"/>
      <c r="J22"/>
      <c r="K22"/>
      <c r="L22"/>
      <c r="M22"/>
      <c r="N22"/>
    </row>
    <row r="23" spans="1:37" ht="15" x14ac:dyDescent="0.25">
      <c r="A23" s="106" t="s">
        <v>3</v>
      </c>
      <c r="B23" s="163"/>
      <c r="C23" s="222" t="s">
        <v>3</v>
      </c>
      <c r="D23" s="223"/>
      <c r="E23" s="176"/>
      <c r="F23" s="171"/>
      <c r="G23" s="172"/>
      <c r="H23"/>
      <c r="I23"/>
      <c r="J23"/>
      <c r="K23"/>
      <c r="L23"/>
      <c r="M23"/>
      <c r="N23"/>
    </row>
    <row r="24" spans="1:37" ht="15.75" thickBot="1" x14ac:dyDescent="0.3">
      <c r="A24" s="109" t="s">
        <v>4</v>
      </c>
      <c r="B24" s="164"/>
      <c r="C24" s="224" t="s">
        <v>4</v>
      </c>
      <c r="D24" s="225"/>
      <c r="E24" s="177"/>
      <c r="F24" s="178"/>
      <c r="G24" s="179"/>
      <c r="H24"/>
      <c r="I24"/>
      <c r="J24"/>
      <c r="K24"/>
      <c r="L24"/>
      <c r="M24"/>
      <c r="N24"/>
    </row>
    <row r="25" spans="1:37" ht="15.75" thickBot="1" x14ac:dyDescent="0.25">
      <c r="A25" s="14"/>
      <c r="B25" s="15"/>
      <c r="C25" s="15"/>
      <c r="D25" s="15"/>
      <c r="E25" s="15"/>
      <c r="F25" s="15"/>
      <c r="G25" s="15"/>
    </row>
    <row r="26" spans="1:37" ht="116.25" customHeight="1" thickBot="1" x14ac:dyDescent="0.25">
      <c r="A26" s="199" t="s">
        <v>163</v>
      </c>
      <c r="B26" s="200"/>
      <c r="C26" s="200"/>
      <c r="D26" s="200"/>
      <c r="E26" s="200"/>
      <c r="F26" s="200"/>
      <c r="G26" s="200"/>
      <c r="H26" s="200"/>
      <c r="I26" s="200"/>
      <c r="J26" s="200"/>
      <c r="K26" s="200"/>
      <c r="L26" s="200"/>
      <c r="M26" s="200"/>
      <c r="N26" s="200"/>
      <c r="O26" s="200"/>
      <c r="P26" s="200"/>
      <c r="Q26" s="200"/>
      <c r="R26" s="200"/>
      <c r="S26" s="201"/>
      <c r="AH26" s="214" t="s">
        <v>70</v>
      </c>
      <c r="AI26" s="215"/>
      <c r="AJ26" s="215"/>
      <c r="AK26" s="216"/>
    </row>
    <row r="27" spans="1:37" ht="15" x14ac:dyDescent="0.25">
      <c r="A27" s="6"/>
      <c r="AH27" s="217"/>
      <c r="AI27" s="218"/>
      <c r="AJ27" s="218"/>
      <c r="AK27" s="219"/>
    </row>
    <row r="28" spans="1:37" ht="57" x14ac:dyDescent="0.2">
      <c r="A28" s="21" t="s">
        <v>164</v>
      </c>
      <c r="B28" s="21" t="s">
        <v>113</v>
      </c>
      <c r="C28" s="90" t="s">
        <v>114</v>
      </c>
      <c r="D28" s="90" t="s">
        <v>115</v>
      </c>
      <c r="E28" s="90" t="s">
        <v>59</v>
      </c>
      <c r="F28" s="90" t="s">
        <v>67</v>
      </c>
      <c r="G28" s="90" t="s">
        <v>60</v>
      </c>
      <c r="H28" s="90" t="s">
        <v>54</v>
      </c>
      <c r="I28" s="90" t="s">
        <v>165</v>
      </c>
      <c r="J28" s="90" t="s">
        <v>106</v>
      </c>
      <c r="K28" s="90" t="s">
        <v>108</v>
      </c>
      <c r="L28" s="90" t="s">
        <v>109</v>
      </c>
      <c r="M28" s="90" t="s">
        <v>110</v>
      </c>
      <c r="N28" s="90" t="s">
        <v>31</v>
      </c>
      <c r="O28" s="90" t="s">
        <v>55</v>
      </c>
      <c r="P28" s="90" t="s">
        <v>56</v>
      </c>
      <c r="Q28" s="90" t="s">
        <v>57</v>
      </c>
      <c r="R28" s="90" t="s">
        <v>53</v>
      </c>
      <c r="S28" s="90" t="s">
        <v>149</v>
      </c>
      <c r="AH28" s="31" t="s">
        <v>45</v>
      </c>
      <c r="AI28" s="31" t="s">
        <v>46</v>
      </c>
      <c r="AJ28" s="32" t="s">
        <v>71</v>
      </c>
      <c r="AK28" s="32" t="s">
        <v>72</v>
      </c>
    </row>
    <row r="29" spans="1:37" ht="18" x14ac:dyDescent="0.2">
      <c r="A29" s="12"/>
      <c r="B29" s="9"/>
      <c r="C29" s="44"/>
      <c r="D29" s="44"/>
      <c r="E29" s="9"/>
      <c r="F29" s="9"/>
      <c r="G29" s="9"/>
      <c r="H29" s="9"/>
      <c r="I29" s="9"/>
      <c r="J29" s="9"/>
      <c r="K29" s="10"/>
      <c r="L29" s="10"/>
      <c r="M29" s="10"/>
      <c r="N29" s="9"/>
      <c r="O29" s="13"/>
      <c r="P29" s="13"/>
      <c r="Q29" s="13"/>
      <c r="R29" s="20"/>
      <c r="S29" s="9"/>
      <c r="AH29" s="31">
        <f t="shared" ref="AH29:AH72" si="0">IF(E29="REP+",H29,0)</f>
        <v>0</v>
      </c>
      <c r="AI29" s="31">
        <f t="shared" ref="AI29:AI72" si="1">IF(E29="REP",H29,0)</f>
        <v>0</v>
      </c>
      <c r="AJ29" s="31">
        <f t="shared" ref="AJ29:AJ72" si="2">IF(F29="Oui",H29,0)</f>
        <v>0</v>
      </c>
      <c r="AK29" s="31">
        <f t="shared" ref="AK29:AK72" si="3">IF(G29="Oui",H29,0)</f>
        <v>0</v>
      </c>
    </row>
    <row r="30" spans="1:37" ht="18" x14ac:dyDescent="0.2">
      <c r="A30" s="12"/>
      <c r="B30" s="9"/>
      <c r="C30" s="44"/>
      <c r="D30" s="44"/>
      <c r="E30" s="9"/>
      <c r="F30" s="9"/>
      <c r="G30" s="9"/>
      <c r="H30" s="9"/>
      <c r="I30" s="9"/>
      <c r="J30" s="11"/>
      <c r="K30" s="11"/>
      <c r="L30" s="11"/>
      <c r="M30" s="10"/>
      <c r="N30" s="11"/>
      <c r="O30" s="13"/>
      <c r="P30" s="13"/>
      <c r="Q30" s="13"/>
      <c r="R30" s="20"/>
      <c r="S30" s="9"/>
      <c r="AH30" s="31">
        <f t="shared" si="0"/>
        <v>0</v>
      </c>
      <c r="AI30" s="31">
        <f t="shared" si="1"/>
        <v>0</v>
      </c>
      <c r="AJ30" s="31">
        <f t="shared" si="2"/>
        <v>0</v>
      </c>
      <c r="AK30" s="31">
        <f t="shared" si="3"/>
        <v>0</v>
      </c>
    </row>
    <row r="31" spans="1:37" ht="18" x14ac:dyDescent="0.2">
      <c r="A31" s="12"/>
      <c r="B31" s="9"/>
      <c r="C31" s="44"/>
      <c r="D31" s="44"/>
      <c r="E31" s="9"/>
      <c r="F31" s="9"/>
      <c r="G31" s="9"/>
      <c r="H31" s="9"/>
      <c r="I31" s="9"/>
      <c r="J31" s="9"/>
      <c r="K31" s="10"/>
      <c r="L31" s="10"/>
      <c r="M31" s="10"/>
      <c r="N31" s="9"/>
      <c r="O31" s="13"/>
      <c r="P31" s="13"/>
      <c r="Q31" s="13"/>
      <c r="R31" s="20"/>
      <c r="S31" s="9"/>
      <c r="AH31" s="31">
        <f t="shared" si="0"/>
        <v>0</v>
      </c>
      <c r="AI31" s="31">
        <f t="shared" si="1"/>
        <v>0</v>
      </c>
      <c r="AJ31" s="31">
        <f t="shared" si="2"/>
        <v>0</v>
      </c>
      <c r="AK31" s="31">
        <f t="shared" si="3"/>
        <v>0</v>
      </c>
    </row>
    <row r="32" spans="1:37" ht="18" x14ac:dyDescent="0.2">
      <c r="A32" s="12"/>
      <c r="B32" s="9"/>
      <c r="C32" s="44"/>
      <c r="D32" s="44"/>
      <c r="E32" s="9"/>
      <c r="F32" s="9"/>
      <c r="G32" s="9"/>
      <c r="H32" s="9"/>
      <c r="I32" s="9"/>
      <c r="J32" s="9"/>
      <c r="K32" s="10"/>
      <c r="L32" s="10"/>
      <c r="M32" s="10"/>
      <c r="N32" s="9"/>
      <c r="O32" s="13"/>
      <c r="P32" s="13"/>
      <c r="Q32" s="13"/>
      <c r="R32" s="20"/>
      <c r="S32" s="9"/>
      <c r="AH32" s="31">
        <f t="shared" si="0"/>
        <v>0</v>
      </c>
      <c r="AI32" s="31">
        <f t="shared" si="1"/>
        <v>0</v>
      </c>
      <c r="AJ32" s="31">
        <f t="shared" si="2"/>
        <v>0</v>
      </c>
      <c r="AK32" s="31">
        <f t="shared" si="3"/>
        <v>0</v>
      </c>
    </row>
    <row r="33" spans="1:37" ht="18" x14ac:dyDescent="0.2">
      <c r="A33" s="12"/>
      <c r="B33" s="9"/>
      <c r="C33" s="44"/>
      <c r="D33" s="44"/>
      <c r="E33" s="9"/>
      <c r="F33" s="9"/>
      <c r="G33" s="9"/>
      <c r="H33" s="9"/>
      <c r="I33" s="9"/>
      <c r="J33" s="9"/>
      <c r="K33" s="10"/>
      <c r="L33" s="10"/>
      <c r="M33" s="10"/>
      <c r="N33" s="9"/>
      <c r="O33" s="13"/>
      <c r="P33" s="13"/>
      <c r="Q33" s="13"/>
      <c r="R33" s="20"/>
      <c r="S33" s="9"/>
      <c r="AH33" s="31">
        <f t="shared" si="0"/>
        <v>0</v>
      </c>
      <c r="AI33" s="31">
        <f t="shared" si="1"/>
        <v>0</v>
      </c>
      <c r="AJ33" s="31">
        <f t="shared" si="2"/>
        <v>0</v>
      </c>
      <c r="AK33" s="31">
        <f t="shared" si="3"/>
        <v>0</v>
      </c>
    </row>
    <row r="34" spans="1:37" ht="18" x14ac:dyDescent="0.2">
      <c r="A34" s="12"/>
      <c r="B34" s="9"/>
      <c r="C34" s="44"/>
      <c r="D34" s="44"/>
      <c r="E34" s="9"/>
      <c r="F34" s="9"/>
      <c r="G34" s="9"/>
      <c r="H34" s="9"/>
      <c r="I34" s="9"/>
      <c r="J34" s="9"/>
      <c r="K34" s="10"/>
      <c r="L34" s="10"/>
      <c r="M34" s="10"/>
      <c r="N34" s="9"/>
      <c r="O34" s="13"/>
      <c r="P34" s="13"/>
      <c r="Q34" s="13"/>
      <c r="R34" s="20"/>
      <c r="S34" s="9"/>
      <c r="AH34" s="31">
        <f t="shared" si="0"/>
        <v>0</v>
      </c>
      <c r="AI34" s="31">
        <f t="shared" si="1"/>
        <v>0</v>
      </c>
      <c r="AJ34" s="31">
        <f t="shared" si="2"/>
        <v>0</v>
      </c>
      <c r="AK34" s="31">
        <f t="shared" si="3"/>
        <v>0</v>
      </c>
    </row>
    <row r="35" spans="1:37" ht="18" x14ac:dyDescent="0.2">
      <c r="A35" s="12"/>
      <c r="B35" s="9"/>
      <c r="C35" s="44"/>
      <c r="D35" s="44"/>
      <c r="E35" s="9"/>
      <c r="F35" s="9"/>
      <c r="G35" s="9"/>
      <c r="H35" s="9"/>
      <c r="I35" s="9"/>
      <c r="J35" s="9"/>
      <c r="K35" s="10"/>
      <c r="L35" s="10"/>
      <c r="M35" s="10"/>
      <c r="N35" s="9"/>
      <c r="O35" s="13"/>
      <c r="P35" s="13"/>
      <c r="Q35" s="13"/>
      <c r="R35" s="20"/>
      <c r="S35" s="9"/>
      <c r="AH35" s="31">
        <f t="shared" si="0"/>
        <v>0</v>
      </c>
      <c r="AI35" s="31">
        <f t="shared" si="1"/>
        <v>0</v>
      </c>
      <c r="AJ35" s="31">
        <f t="shared" si="2"/>
        <v>0</v>
      </c>
      <c r="AK35" s="31">
        <f t="shared" si="3"/>
        <v>0</v>
      </c>
    </row>
    <row r="36" spans="1:37" ht="18" x14ac:dyDescent="0.2">
      <c r="A36" s="12"/>
      <c r="B36" s="9"/>
      <c r="C36" s="44"/>
      <c r="D36" s="44"/>
      <c r="E36" s="9"/>
      <c r="F36" s="9"/>
      <c r="G36" s="9"/>
      <c r="H36" s="9"/>
      <c r="I36" s="9"/>
      <c r="J36" s="9"/>
      <c r="K36" s="10"/>
      <c r="L36" s="10"/>
      <c r="M36" s="10"/>
      <c r="N36" s="9"/>
      <c r="O36" s="13"/>
      <c r="P36" s="13"/>
      <c r="Q36" s="13"/>
      <c r="R36" s="20"/>
      <c r="S36" s="9"/>
      <c r="AH36" s="31">
        <f t="shared" si="0"/>
        <v>0</v>
      </c>
      <c r="AI36" s="31">
        <f t="shared" si="1"/>
        <v>0</v>
      </c>
      <c r="AJ36" s="31">
        <f t="shared" si="2"/>
        <v>0</v>
      </c>
      <c r="AK36" s="31">
        <f t="shared" si="3"/>
        <v>0</v>
      </c>
    </row>
    <row r="37" spans="1:37" ht="18" x14ac:dyDescent="0.2">
      <c r="A37" s="12"/>
      <c r="B37" s="9"/>
      <c r="C37" s="44"/>
      <c r="D37" s="44"/>
      <c r="E37" s="9"/>
      <c r="F37" s="9"/>
      <c r="G37" s="9"/>
      <c r="H37" s="9"/>
      <c r="I37" s="9"/>
      <c r="J37" s="9"/>
      <c r="K37" s="10"/>
      <c r="L37" s="10"/>
      <c r="M37" s="10"/>
      <c r="N37" s="9"/>
      <c r="O37" s="13"/>
      <c r="P37" s="13"/>
      <c r="Q37" s="13"/>
      <c r="R37" s="20"/>
      <c r="S37" s="9"/>
      <c r="AH37" s="31">
        <f t="shared" si="0"/>
        <v>0</v>
      </c>
      <c r="AI37" s="31">
        <f t="shared" si="1"/>
        <v>0</v>
      </c>
      <c r="AJ37" s="31">
        <f t="shared" si="2"/>
        <v>0</v>
      </c>
      <c r="AK37" s="31">
        <f t="shared" si="3"/>
        <v>0</v>
      </c>
    </row>
    <row r="38" spans="1:37" ht="18" x14ac:dyDescent="0.2">
      <c r="A38" s="12"/>
      <c r="B38" s="9"/>
      <c r="C38" s="44"/>
      <c r="D38" s="44"/>
      <c r="E38" s="9"/>
      <c r="F38" s="9"/>
      <c r="G38" s="9"/>
      <c r="H38" s="9"/>
      <c r="I38" s="9"/>
      <c r="J38" s="9"/>
      <c r="K38" s="10"/>
      <c r="L38" s="10"/>
      <c r="M38" s="10"/>
      <c r="N38" s="9"/>
      <c r="O38" s="13"/>
      <c r="P38" s="13"/>
      <c r="Q38" s="13"/>
      <c r="R38" s="20"/>
      <c r="S38" s="9"/>
      <c r="AH38" s="31"/>
      <c r="AI38" s="31"/>
      <c r="AJ38" s="31"/>
      <c r="AK38" s="31"/>
    </row>
    <row r="39" spans="1:37" ht="18" x14ac:dyDescent="0.2">
      <c r="A39" s="12"/>
      <c r="B39" s="9"/>
      <c r="C39" s="44"/>
      <c r="D39" s="44"/>
      <c r="E39" s="9"/>
      <c r="F39" s="9"/>
      <c r="G39" s="9"/>
      <c r="H39" s="9"/>
      <c r="I39" s="9"/>
      <c r="J39" s="9"/>
      <c r="K39" s="10"/>
      <c r="L39" s="10"/>
      <c r="M39" s="10"/>
      <c r="N39" s="9"/>
      <c r="O39" s="13"/>
      <c r="P39" s="13"/>
      <c r="Q39" s="13"/>
      <c r="R39" s="20"/>
      <c r="S39" s="9"/>
      <c r="AH39" s="31"/>
      <c r="AI39" s="31"/>
      <c r="AJ39" s="31"/>
      <c r="AK39" s="31"/>
    </row>
    <row r="40" spans="1:37" ht="18" x14ac:dyDescent="0.2">
      <c r="A40" s="12"/>
      <c r="B40" s="9"/>
      <c r="C40" s="44"/>
      <c r="D40" s="44"/>
      <c r="E40" s="9"/>
      <c r="F40" s="9"/>
      <c r="G40" s="9"/>
      <c r="H40" s="9"/>
      <c r="I40" s="9"/>
      <c r="J40" s="9"/>
      <c r="K40" s="10"/>
      <c r="L40" s="10"/>
      <c r="M40" s="10"/>
      <c r="N40" s="9"/>
      <c r="O40" s="13"/>
      <c r="P40" s="13"/>
      <c r="Q40" s="13"/>
      <c r="R40" s="20"/>
      <c r="S40" s="9"/>
      <c r="AH40" s="31"/>
      <c r="AI40" s="31"/>
      <c r="AJ40" s="31"/>
      <c r="AK40" s="31"/>
    </row>
    <row r="41" spans="1:37" ht="18" x14ac:dyDescent="0.2">
      <c r="A41" s="12"/>
      <c r="B41" s="9"/>
      <c r="C41" s="44"/>
      <c r="D41" s="44"/>
      <c r="E41" s="9"/>
      <c r="F41" s="9"/>
      <c r="G41" s="9"/>
      <c r="H41" s="9"/>
      <c r="I41" s="9"/>
      <c r="J41" s="9"/>
      <c r="K41" s="10"/>
      <c r="L41" s="10"/>
      <c r="M41" s="10"/>
      <c r="N41" s="9"/>
      <c r="O41" s="13"/>
      <c r="P41" s="13"/>
      <c r="Q41" s="13"/>
      <c r="R41" s="20"/>
      <c r="S41" s="9"/>
      <c r="AH41" s="31"/>
      <c r="AI41" s="31"/>
      <c r="AJ41" s="31"/>
      <c r="AK41" s="31"/>
    </row>
    <row r="42" spans="1:37" ht="18" x14ac:dyDescent="0.2">
      <c r="A42" s="12"/>
      <c r="B42" s="9"/>
      <c r="C42" s="44"/>
      <c r="D42" s="44"/>
      <c r="E42" s="9"/>
      <c r="F42" s="9"/>
      <c r="G42" s="9"/>
      <c r="H42" s="9"/>
      <c r="I42" s="9"/>
      <c r="J42" s="9"/>
      <c r="K42" s="10"/>
      <c r="L42" s="10"/>
      <c r="M42" s="10"/>
      <c r="N42" s="9"/>
      <c r="O42" s="13"/>
      <c r="P42" s="13"/>
      <c r="Q42" s="13"/>
      <c r="R42" s="20"/>
      <c r="S42" s="9"/>
      <c r="AH42" s="31"/>
      <c r="AI42" s="31"/>
      <c r="AJ42" s="31"/>
      <c r="AK42" s="31"/>
    </row>
    <row r="43" spans="1:37" ht="18" x14ac:dyDescent="0.2">
      <c r="A43" s="12"/>
      <c r="B43" s="9"/>
      <c r="C43" s="44"/>
      <c r="D43" s="44"/>
      <c r="E43" s="9"/>
      <c r="F43" s="9"/>
      <c r="G43" s="9"/>
      <c r="H43" s="9"/>
      <c r="I43" s="9"/>
      <c r="J43" s="9"/>
      <c r="K43" s="10"/>
      <c r="L43" s="10"/>
      <c r="M43" s="10"/>
      <c r="N43" s="9"/>
      <c r="O43" s="13"/>
      <c r="P43" s="13"/>
      <c r="Q43" s="13"/>
      <c r="R43" s="20"/>
      <c r="S43" s="9"/>
      <c r="AH43" s="31"/>
      <c r="AI43" s="31"/>
      <c r="AJ43" s="31"/>
      <c r="AK43" s="31"/>
    </row>
    <row r="44" spans="1:37" ht="18" x14ac:dyDescent="0.2">
      <c r="A44" s="12"/>
      <c r="B44" s="9"/>
      <c r="C44" s="44"/>
      <c r="D44" s="44"/>
      <c r="E44" s="9"/>
      <c r="F44" s="9"/>
      <c r="G44" s="9"/>
      <c r="H44" s="9"/>
      <c r="I44" s="9"/>
      <c r="J44" s="9"/>
      <c r="K44" s="10"/>
      <c r="L44" s="10"/>
      <c r="M44" s="10"/>
      <c r="N44" s="9"/>
      <c r="O44" s="13"/>
      <c r="P44" s="13"/>
      <c r="Q44" s="13"/>
      <c r="R44" s="20"/>
      <c r="S44" s="9"/>
      <c r="AH44" s="31"/>
      <c r="AI44" s="31"/>
      <c r="AJ44" s="31"/>
      <c r="AK44" s="31"/>
    </row>
    <row r="45" spans="1:37" ht="18" x14ac:dyDescent="0.2">
      <c r="A45" s="12"/>
      <c r="B45" s="9"/>
      <c r="C45" s="44"/>
      <c r="D45" s="44"/>
      <c r="E45" s="9"/>
      <c r="F45" s="9"/>
      <c r="G45" s="9"/>
      <c r="H45" s="9"/>
      <c r="I45" s="9"/>
      <c r="J45" s="9"/>
      <c r="K45" s="10"/>
      <c r="L45" s="10"/>
      <c r="M45" s="10"/>
      <c r="N45" s="9"/>
      <c r="O45" s="13"/>
      <c r="P45" s="13"/>
      <c r="Q45" s="13"/>
      <c r="R45" s="20"/>
      <c r="S45" s="9"/>
      <c r="AH45" s="31"/>
      <c r="AI45" s="31"/>
      <c r="AJ45" s="31"/>
      <c r="AK45" s="31"/>
    </row>
    <row r="46" spans="1:37" ht="18" x14ac:dyDescent="0.2">
      <c r="A46" s="12"/>
      <c r="B46" s="9"/>
      <c r="C46" s="44"/>
      <c r="D46" s="44"/>
      <c r="E46" s="9"/>
      <c r="F46" s="9"/>
      <c r="G46" s="9"/>
      <c r="H46" s="9"/>
      <c r="I46" s="9"/>
      <c r="J46" s="9"/>
      <c r="K46" s="10"/>
      <c r="L46" s="10"/>
      <c r="M46" s="10"/>
      <c r="N46" s="9"/>
      <c r="O46" s="13"/>
      <c r="P46" s="13"/>
      <c r="Q46" s="13"/>
      <c r="R46" s="20"/>
      <c r="S46" s="9"/>
      <c r="AH46" s="31"/>
      <c r="AI46" s="31"/>
      <c r="AJ46" s="31"/>
      <c r="AK46" s="31"/>
    </row>
    <row r="47" spans="1:37" ht="18" x14ac:dyDescent="0.2">
      <c r="A47" s="12"/>
      <c r="B47" s="9"/>
      <c r="C47" s="44"/>
      <c r="D47" s="44"/>
      <c r="E47" s="9"/>
      <c r="F47" s="9"/>
      <c r="G47" s="9"/>
      <c r="H47" s="9"/>
      <c r="I47" s="9"/>
      <c r="J47" s="9"/>
      <c r="K47" s="10"/>
      <c r="L47" s="10"/>
      <c r="M47" s="10"/>
      <c r="N47" s="9"/>
      <c r="O47" s="13"/>
      <c r="P47" s="13"/>
      <c r="Q47" s="13"/>
      <c r="R47" s="20"/>
      <c r="S47" s="9"/>
      <c r="AH47" s="31"/>
      <c r="AI47" s="31"/>
      <c r="AJ47" s="31"/>
      <c r="AK47" s="31"/>
    </row>
    <row r="48" spans="1:37" ht="18" x14ac:dyDescent="0.2">
      <c r="A48" s="12"/>
      <c r="B48" s="9"/>
      <c r="C48" s="44"/>
      <c r="D48" s="44"/>
      <c r="E48" s="9"/>
      <c r="F48" s="9"/>
      <c r="G48" s="9"/>
      <c r="H48" s="9"/>
      <c r="I48" s="9"/>
      <c r="J48" s="9"/>
      <c r="K48" s="10"/>
      <c r="L48" s="10"/>
      <c r="M48" s="10"/>
      <c r="N48" s="9"/>
      <c r="O48" s="13"/>
      <c r="P48" s="13"/>
      <c r="Q48" s="13"/>
      <c r="R48" s="20"/>
      <c r="S48" s="9"/>
      <c r="AH48" s="31"/>
      <c r="AI48" s="31"/>
      <c r="AJ48" s="31"/>
      <c r="AK48" s="31"/>
    </row>
    <row r="49" spans="1:37" ht="18" x14ac:dyDescent="0.2">
      <c r="A49" s="12"/>
      <c r="B49" s="9"/>
      <c r="C49" s="44"/>
      <c r="D49" s="44"/>
      <c r="E49" s="9"/>
      <c r="F49" s="9"/>
      <c r="G49" s="9"/>
      <c r="H49" s="9"/>
      <c r="I49" s="9"/>
      <c r="J49" s="9"/>
      <c r="K49" s="10"/>
      <c r="L49" s="10"/>
      <c r="M49" s="10"/>
      <c r="N49" s="9"/>
      <c r="O49" s="13"/>
      <c r="P49" s="13"/>
      <c r="Q49" s="13"/>
      <c r="R49" s="20"/>
      <c r="S49" s="9"/>
      <c r="AH49" s="31"/>
      <c r="AI49" s="31"/>
      <c r="AJ49" s="31"/>
      <c r="AK49" s="31"/>
    </row>
    <row r="50" spans="1:37" ht="18" x14ac:dyDescent="0.2">
      <c r="A50" s="12"/>
      <c r="B50" s="9"/>
      <c r="C50" s="44"/>
      <c r="D50" s="44"/>
      <c r="E50" s="9"/>
      <c r="F50" s="9"/>
      <c r="G50" s="9"/>
      <c r="H50" s="9"/>
      <c r="I50" s="9"/>
      <c r="J50" s="9"/>
      <c r="K50" s="10"/>
      <c r="L50" s="10"/>
      <c r="M50" s="10"/>
      <c r="N50" s="9"/>
      <c r="O50" s="13"/>
      <c r="P50" s="13"/>
      <c r="Q50" s="13"/>
      <c r="R50" s="20"/>
      <c r="S50" s="9"/>
      <c r="AH50" s="31"/>
      <c r="AI50" s="31"/>
      <c r="AJ50" s="31"/>
      <c r="AK50" s="31"/>
    </row>
    <row r="51" spans="1:37" ht="18" x14ac:dyDescent="0.2">
      <c r="A51" s="12"/>
      <c r="B51" s="9"/>
      <c r="C51" s="44"/>
      <c r="D51" s="44"/>
      <c r="E51" s="9"/>
      <c r="F51" s="9"/>
      <c r="G51" s="9"/>
      <c r="H51" s="9"/>
      <c r="I51" s="9"/>
      <c r="J51" s="9"/>
      <c r="K51" s="10"/>
      <c r="L51" s="10"/>
      <c r="M51" s="10"/>
      <c r="N51" s="9"/>
      <c r="O51" s="13"/>
      <c r="P51" s="13"/>
      <c r="Q51" s="13"/>
      <c r="R51" s="20"/>
      <c r="S51" s="9"/>
      <c r="AH51" s="31"/>
      <c r="AI51" s="31"/>
      <c r="AJ51" s="31"/>
      <c r="AK51" s="31"/>
    </row>
    <row r="52" spans="1:37" ht="18" x14ac:dyDescent="0.2">
      <c r="A52" s="12"/>
      <c r="B52" s="9"/>
      <c r="C52" s="44"/>
      <c r="D52" s="44"/>
      <c r="E52" s="9"/>
      <c r="F52" s="9"/>
      <c r="G52" s="9"/>
      <c r="H52" s="9"/>
      <c r="I52" s="9"/>
      <c r="J52" s="9"/>
      <c r="K52" s="10"/>
      <c r="L52" s="10"/>
      <c r="M52" s="10"/>
      <c r="N52" s="9"/>
      <c r="O52" s="13"/>
      <c r="P52" s="13"/>
      <c r="Q52" s="13"/>
      <c r="R52" s="20"/>
      <c r="S52" s="9"/>
      <c r="AH52" s="31"/>
      <c r="AI52" s="31"/>
      <c r="AJ52" s="31"/>
      <c r="AK52" s="31"/>
    </row>
    <row r="53" spans="1:37" ht="18" x14ac:dyDescent="0.2">
      <c r="A53" s="12"/>
      <c r="B53" s="9"/>
      <c r="C53" s="44"/>
      <c r="D53" s="44"/>
      <c r="E53" s="9"/>
      <c r="F53" s="9"/>
      <c r="G53" s="9"/>
      <c r="H53" s="9"/>
      <c r="I53" s="9"/>
      <c r="J53" s="9"/>
      <c r="K53" s="10"/>
      <c r="L53" s="10"/>
      <c r="M53" s="10"/>
      <c r="N53" s="9"/>
      <c r="O53" s="13"/>
      <c r="P53" s="13"/>
      <c r="Q53" s="13"/>
      <c r="R53" s="20"/>
      <c r="S53" s="9"/>
      <c r="AH53" s="31"/>
      <c r="AI53" s="31"/>
      <c r="AJ53" s="31"/>
      <c r="AK53" s="31"/>
    </row>
    <row r="54" spans="1:37" ht="18" x14ac:dyDescent="0.2">
      <c r="A54" s="12"/>
      <c r="B54" s="9"/>
      <c r="C54" s="44"/>
      <c r="D54" s="44"/>
      <c r="E54" s="9"/>
      <c r="F54" s="9"/>
      <c r="G54" s="9"/>
      <c r="H54" s="9"/>
      <c r="I54" s="9"/>
      <c r="J54" s="9"/>
      <c r="K54" s="10"/>
      <c r="L54" s="10"/>
      <c r="M54" s="10"/>
      <c r="N54" s="9"/>
      <c r="O54" s="13"/>
      <c r="P54" s="13"/>
      <c r="Q54" s="13"/>
      <c r="R54" s="20"/>
      <c r="S54" s="9"/>
      <c r="AH54" s="31"/>
      <c r="AI54" s="31"/>
      <c r="AJ54" s="31"/>
      <c r="AK54" s="31"/>
    </row>
    <row r="55" spans="1:37" ht="18" x14ac:dyDescent="0.2">
      <c r="A55" s="12"/>
      <c r="B55" s="9"/>
      <c r="C55" s="44"/>
      <c r="D55" s="44"/>
      <c r="E55" s="9"/>
      <c r="F55" s="9"/>
      <c r="G55" s="9"/>
      <c r="H55" s="9"/>
      <c r="I55" s="9"/>
      <c r="J55" s="9"/>
      <c r="K55" s="10"/>
      <c r="L55" s="10"/>
      <c r="M55" s="10"/>
      <c r="N55" s="9"/>
      <c r="O55" s="13"/>
      <c r="P55" s="13"/>
      <c r="Q55" s="13"/>
      <c r="R55" s="20"/>
      <c r="S55" s="9"/>
      <c r="AH55" s="31"/>
      <c r="AI55" s="31"/>
      <c r="AJ55" s="31"/>
      <c r="AK55" s="31"/>
    </row>
    <row r="56" spans="1:37" ht="18" x14ac:dyDescent="0.2">
      <c r="A56" s="12"/>
      <c r="B56" s="9"/>
      <c r="C56" s="44"/>
      <c r="D56" s="44"/>
      <c r="E56" s="9"/>
      <c r="F56" s="9"/>
      <c r="G56" s="9"/>
      <c r="H56" s="9"/>
      <c r="I56" s="9"/>
      <c r="J56" s="9"/>
      <c r="K56" s="10"/>
      <c r="L56" s="10"/>
      <c r="M56" s="10"/>
      <c r="N56" s="9"/>
      <c r="O56" s="13"/>
      <c r="P56" s="13"/>
      <c r="Q56" s="13"/>
      <c r="R56" s="20"/>
      <c r="S56" s="9"/>
      <c r="AH56" s="31"/>
      <c r="AI56" s="31"/>
      <c r="AJ56" s="31"/>
      <c r="AK56" s="31"/>
    </row>
    <row r="57" spans="1:37" ht="18" x14ac:dyDescent="0.2">
      <c r="A57" s="12"/>
      <c r="B57" s="9"/>
      <c r="C57" s="44"/>
      <c r="D57" s="44"/>
      <c r="E57" s="9"/>
      <c r="F57" s="9"/>
      <c r="G57" s="9"/>
      <c r="H57" s="9"/>
      <c r="I57" s="9"/>
      <c r="J57" s="9"/>
      <c r="K57" s="10"/>
      <c r="L57" s="10"/>
      <c r="M57" s="10"/>
      <c r="N57" s="9"/>
      <c r="O57" s="13"/>
      <c r="P57" s="13"/>
      <c r="Q57" s="13"/>
      <c r="R57" s="20"/>
      <c r="S57" s="9"/>
      <c r="AH57" s="31"/>
      <c r="AI57" s="31"/>
      <c r="AJ57" s="31"/>
      <c r="AK57" s="31"/>
    </row>
    <row r="58" spans="1:37" ht="18" x14ac:dyDescent="0.2">
      <c r="A58" s="12"/>
      <c r="B58" s="9"/>
      <c r="C58" s="44"/>
      <c r="D58" s="44"/>
      <c r="E58" s="9"/>
      <c r="F58" s="9"/>
      <c r="G58" s="9"/>
      <c r="H58" s="9"/>
      <c r="I58" s="9"/>
      <c r="J58" s="9"/>
      <c r="K58" s="10"/>
      <c r="L58" s="10"/>
      <c r="M58" s="10"/>
      <c r="N58" s="9"/>
      <c r="O58" s="13"/>
      <c r="P58" s="13"/>
      <c r="Q58" s="13"/>
      <c r="R58" s="20"/>
      <c r="S58" s="9"/>
      <c r="AH58" s="31"/>
      <c r="AI58" s="31"/>
      <c r="AJ58" s="31"/>
      <c r="AK58" s="31"/>
    </row>
    <row r="59" spans="1:37" ht="18" x14ac:dyDescent="0.2">
      <c r="A59" s="12"/>
      <c r="B59" s="9"/>
      <c r="C59" s="44"/>
      <c r="D59" s="44"/>
      <c r="E59" s="9"/>
      <c r="F59" s="9"/>
      <c r="G59" s="9"/>
      <c r="H59" s="9"/>
      <c r="I59" s="9"/>
      <c r="J59" s="9"/>
      <c r="K59" s="10"/>
      <c r="L59" s="10"/>
      <c r="M59" s="10"/>
      <c r="N59" s="9"/>
      <c r="O59" s="13"/>
      <c r="P59" s="13"/>
      <c r="Q59" s="13"/>
      <c r="R59" s="20"/>
      <c r="S59" s="9"/>
      <c r="AH59" s="31"/>
      <c r="AI59" s="31"/>
      <c r="AJ59" s="31"/>
      <c r="AK59" s="31"/>
    </row>
    <row r="60" spans="1:37" ht="18" x14ac:dyDescent="0.2">
      <c r="A60" s="12"/>
      <c r="B60" s="9"/>
      <c r="C60" s="44"/>
      <c r="D60" s="44"/>
      <c r="E60" s="9"/>
      <c r="F60" s="9"/>
      <c r="G60" s="9"/>
      <c r="H60" s="9"/>
      <c r="I60" s="9"/>
      <c r="J60" s="9"/>
      <c r="K60" s="10"/>
      <c r="L60" s="10"/>
      <c r="M60" s="10"/>
      <c r="N60" s="9"/>
      <c r="O60" s="13"/>
      <c r="P60" s="13"/>
      <c r="Q60" s="13"/>
      <c r="R60" s="20"/>
      <c r="S60" s="9"/>
      <c r="AH60" s="31"/>
      <c r="AI60" s="31"/>
      <c r="AJ60" s="31"/>
      <c r="AK60" s="31"/>
    </row>
    <row r="61" spans="1:37" ht="18" x14ac:dyDescent="0.2">
      <c r="A61" s="12"/>
      <c r="B61" s="9"/>
      <c r="C61" s="44"/>
      <c r="D61" s="44"/>
      <c r="E61" s="9"/>
      <c r="F61" s="9"/>
      <c r="G61" s="9"/>
      <c r="H61" s="9"/>
      <c r="I61" s="9"/>
      <c r="J61" s="9"/>
      <c r="K61" s="10"/>
      <c r="L61" s="10"/>
      <c r="M61" s="10"/>
      <c r="N61" s="9"/>
      <c r="O61" s="13"/>
      <c r="P61" s="13"/>
      <c r="Q61" s="13"/>
      <c r="R61" s="20"/>
      <c r="S61" s="9"/>
      <c r="AH61" s="31"/>
      <c r="AI61" s="31"/>
      <c r="AJ61" s="31"/>
      <c r="AK61" s="31"/>
    </row>
    <row r="62" spans="1:37" ht="18" x14ac:dyDescent="0.2">
      <c r="A62" s="12"/>
      <c r="B62" s="9"/>
      <c r="C62" s="44"/>
      <c r="D62" s="44"/>
      <c r="E62" s="9"/>
      <c r="F62" s="9"/>
      <c r="G62" s="9"/>
      <c r="H62" s="9"/>
      <c r="I62" s="9"/>
      <c r="J62" s="9"/>
      <c r="K62" s="10"/>
      <c r="L62" s="10"/>
      <c r="M62" s="10"/>
      <c r="N62" s="9"/>
      <c r="O62" s="13"/>
      <c r="P62" s="13"/>
      <c r="Q62" s="13"/>
      <c r="R62" s="20"/>
      <c r="S62" s="9"/>
      <c r="AH62" s="31"/>
      <c r="AI62" s="31"/>
      <c r="AJ62" s="31"/>
      <c r="AK62" s="31"/>
    </row>
    <row r="63" spans="1:37" ht="18" x14ac:dyDescent="0.2">
      <c r="A63" s="12"/>
      <c r="B63" s="9"/>
      <c r="C63" s="44"/>
      <c r="D63" s="44"/>
      <c r="E63" s="9"/>
      <c r="F63" s="9"/>
      <c r="G63" s="9"/>
      <c r="H63" s="9"/>
      <c r="I63" s="9"/>
      <c r="J63" s="9"/>
      <c r="K63" s="10"/>
      <c r="L63" s="10"/>
      <c r="M63" s="10"/>
      <c r="N63" s="9"/>
      <c r="O63" s="13"/>
      <c r="P63" s="13"/>
      <c r="Q63" s="13"/>
      <c r="R63" s="20"/>
      <c r="S63" s="9"/>
      <c r="AH63" s="31"/>
      <c r="AI63" s="31"/>
      <c r="AJ63" s="31"/>
      <c r="AK63" s="31"/>
    </row>
    <row r="64" spans="1:37" ht="18" x14ac:dyDescent="0.2">
      <c r="A64" s="12"/>
      <c r="B64" s="9"/>
      <c r="C64" s="44"/>
      <c r="D64" s="44"/>
      <c r="E64" s="9"/>
      <c r="F64" s="9"/>
      <c r="G64" s="9"/>
      <c r="H64" s="9"/>
      <c r="I64" s="9"/>
      <c r="J64" s="9"/>
      <c r="K64" s="10"/>
      <c r="L64" s="10"/>
      <c r="M64" s="10"/>
      <c r="N64" s="9"/>
      <c r="O64" s="13"/>
      <c r="P64" s="13"/>
      <c r="Q64" s="13"/>
      <c r="R64" s="20"/>
      <c r="S64" s="9"/>
      <c r="AH64" s="31"/>
      <c r="AI64" s="31"/>
      <c r="AJ64" s="31"/>
      <c r="AK64" s="31"/>
    </row>
    <row r="65" spans="1:37" ht="18" x14ac:dyDescent="0.2">
      <c r="A65" s="12"/>
      <c r="B65" s="9"/>
      <c r="C65" s="44"/>
      <c r="D65" s="44"/>
      <c r="E65" s="9"/>
      <c r="F65" s="9"/>
      <c r="G65" s="9"/>
      <c r="H65" s="9"/>
      <c r="I65" s="9"/>
      <c r="J65" s="9"/>
      <c r="K65" s="10"/>
      <c r="L65" s="10"/>
      <c r="M65" s="10"/>
      <c r="N65" s="9"/>
      <c r="O65" s="13"/>
      <c r="P65" s="13"/>
      <c r="Q65" s="13"/>
      <c r="R65" s="20"/>
      <c r="S65" s="9"/>
      <c r="AH65" s="31"/>
      <c r="AI65" s="31"/>
      <c r="AJ65" s="31"/>
      <c r="AK65" s="31"/>
    </row>
    <row r="66" spans="1:37" ht="18" x14ac:dyDescent="0.2">
      <c r="A66" s="12"/>
      <c r="B66" s="9"/>
      <c r="C66" s="44"/>
      <c r="D66" s="44"/>
      <c r="E66" s="9"/>
      <c r="F66" s="9"/>
      <c r="G66" s="9"/>
      <c r="H66" s="9"/>
      <c r="I66" s="9"/>
      <c r="J66" s="9"/>
      <c r="K66" s="10"/>
      <c r="L66" s="10"/>
      <c r="M66" s="10"/>
      <c r="N66" s="9"/>
      <c r="O66" s="13"/>
      <c r="P66" s="13"/>
      <c r="Q66" s="13"/>
      <c r="R66" s="20"/>
      <c r="S66" s="9"/>
      <c r="AH66" s="31"/>
      <c r="AI66" s="31"/>
      <c r="AJ66" s="31"/>
      <c r="AK66" s="31"/>
    </row>
    <row r="67" spans="1:37" ht="18" x14ac:dyDescent="0.2">
      <c r="A67" s="12"/>
      <c r="B67" s="9"/>
      <c r="C67" s="44"/>
      <c r="D67" s="44"/>
      <c r="E67" s="9"/>
      <c r="F67" s="9"/>
      <c r="G67" s="9"/>
      <c r="H67" s="9"/>
      <c r="I67" s="9"/>
      <c r="J67" s="9"/>
      <c r="K67" s="10"/>
      <c r="L67" s="10"/>
      <c r="M67" s="10"/>
      <c r="N67" s="9"/>
      <c r="O67" s="13"/>
      <c r="P67" s="13"/>
      <c r="Q67" s="13"/>
      <c r="R67" s="20"/>
      <c r="S67" s="9"/>
      <c r="AH67" s="31"/>
      <c r="AI67" s="31"/>
      <c r="AJ67" s="31"/>
      <c r="AK67" s="31"/>
    </row>
    <row r="68" spans="1:37" ht="18" x14ac:dyDescent="0.2">
      <c r="A68" s="12"/>
      <c r="B68" s="9"/>
      <c r="C68" s="44"/>
      <c r="D68" s="44"/>
      <c r="E68" s="9"/>
      <c r="F68" s="9"/>
      <c r="G68" s="9"/>
      <c r="H68" s="9"/>
      <c r="I68" s="9"/>
      <c r="J68" s="9"/>
      <c r="K68" s="10"/>
      <c r="L68" s="10"/>
      <c r="M68" s="10"/>
      <c r="N68" s="9"/>
      <c r="O68" s="13"/>
      <c r="P68" s="13"/>
      <c r="Q68" s="13"/>
      <c r="R68" s="20"/>
      <c r="S68" s="9"/>
      <c r="AH68" s="31">
        <f t="shared" si="0"/>
        <v>0</v>
      </c>
      <c r="AI68" s="31">
        <f t="shared" si="1"/>
        <v>0</v>
      </c>
      <c r="AJ68" s="31">
        <f t="shared" si="2"/>
        <v>0</v>
      </c>
      <c r="AK68" s="31">
        <f t="shared" si="3"/>
        <v>0</v>
      </c>
    </row>
    <row r="69" spans="1:37" ht="18" x14ac:dyDescent="0.2">
      <c r="A69" s="12"/>
      <c r="B69" s="9"/>
      <c r="C69" s="44"/>
      <c r="D69" s="44"/>
      <c r="E69" s="9"/>
      <c r="F69" s="9"/>
      <c r="G69" s="9"/>
      <c r="H69" s="9"/>
      <c r="I69" s="9"/>
      <c r="J69" s="9"/>
      <c r="K69" s="10"/>
      <c r="L69" s="10"/>
      <c r="M69" s="10"/>
      <c r="N69" s="9"/>
      <c r="O69" s="13"/>
      <c r="P69" s="13"/>
      <c r="Q69" s="13"/>
      <c r="R69" s="20"/>
      <c r="S69" s="9"/>
      <c r="AH69" s="31">
        <f t="shared" si="0"/>
        <v>0</v>
      </c>
      <c r="AI69" s="31">
        <f t="shared" si="1"/>
        <v>0</v>
      </c>
      <c r="AJ69" s="31">
        <f t="shared" si="2"/>
        <v>0</v>
      </c>
      <c r="AK69" s="31">
        <f t="shared" si="3"/>
        <v>0</v>
      </c>
    </row>
    <row r="70" spans="1:37" ht="18" x14ac:dyDescent="0.2">
      <c r="A70" s="12"/>
      <c r="B70" s="9"/>
      <c r="C70" s="44"/>
      <c r="D70" s="44"/>
      <c r="E70" s="9"/>
      <c r="F70" s="9"/>
      <c r="G70" s="9"/>
      <c r="H70" s="9"/>
      <c r="I70" s="9"/>
      <c r="J70" s="9"/>
      <c r="K70" s="10"/>
      <c r="L70" s="10"/>
      <c r="M70" s="10"/>
      <c r="N70" s="9"/>
      <c r="O70" s="13"/>
      <c r="P70" s="13"/>
      <c r="Q70" s="13"/>
      <c r="R70" s="20"/>
      <c r="S70" s="9"/>
      <c r="AH70" s="31">
        <f t="shared" si="0"/>
        <v>0</v>
      </c>
      <c r="AI70" s="31">
        <f t="shared" si="1"/>
        <v>0</v>
      </c>
      <c r="AJ70" s="31">
        <f t="shared" si="2"/>
        <v>0</v>
      </c>
      <c r="AK70" s="31">
        <f t="shared" si="3"/>
        <v>0</v>
      </c>
    </row>
    <row r="71" spans="1:37" ht="18" x14ac:dyDescent="0.2">
      <c r="A71" s="12"/>
      <c r="B71" s="9"/>
      <c r="C71" s="44"/>
      <c r="D71" s="44"/>
      <c r="E71" s="9"/>
      <c r="F71" s="9"/>
      <c r="G71" s="9"/>
      <c r="H71" s="9"/>
      <c r="I71" s="9"/>
      <c r="J71" s="9"/>
      <c r="K71" s="10"/>
      <c r="L71" s="10"/>
      <c r="M71" s="10"/>
      <c r="N71" s="9"/>
      <c r="O71" s="13"/>
      <c r="P71" s="13"/>
      <c r="Q71" s="13"/>
      <c r="R71" s="20"/>
      <c r="S71" s="9"/>
      <c r="AH71" s="31">
        <f t="shared" si="0"/>
        <v>0</v>
      </c>
      <c r="AI71" s="31">
        <f t="shared" si="1"/>
        <v>0</v>
      </c>
      <c r="AJ71" s="31">
        <f t="shared" si="2"/>
        <v>0</v>
      </c>
      <c r="AK71" s="31">
        <f t="shared" si="3"/>
        <v>0</v>
      </c>
    </row>
    <row r="72" spans="1:37" ht="18" x14ac:dyDescent="0.2">
      <c r="A72" s="12"/>
      <c r="B72" s="9"/>
      <c r="C72" s="44"/>
      <c r="D72" s="44"/>
      <c r="E72" s="9"/>
      <c r="F72" s="9"/>
      <c r="G72" s="9"/>
      <c r="H72" s="9"/>
      <c r="I72" s="9"/>
      <c r="J72" s="9"/>
      <c r="K72" s="10"/>
      <c r="L72" s="10"/>
      <c r="M72" s="10"/>
      <c r="N72" s="9"/>
      <c r="O72" s="13"/>
      <c r="P72" s="13"/>
      <c r="Q72" s="13"/>
      <c r="R72" s="20"/>
      <c r="S72" s="9"/>
      <c r="AH72" s="31">
        <f t="shared" si="0"/>
        <v>0</v>
      </c>
      <c r="AI72" s="31">
        <f t="shared" si="1"/>
        <v>0</v>
      </c>
      <c r="AJ72" s="31">
        <f t="shared" si="2"/>
        <v>0</v>
      </c>
      <c r="AK72" s="31">
        <f t="shared" si="3"/>
        <v>0</v>
      </c>
    </row>
    <row r="73" spans="1:37" ht="18.75" thickBot="1" x14ac:dyDescent="0.3">
      <c r="A73" s="86" t="s">
        <v>68</v>
      </c>
      <c r="B73" s="17">
        <f>COUNTA(B29:B72)</f>
        <v>0</v>
      </c>
      <c r="C73" s="89"/>
      <c r="D73" s="89"/>
      <c r="E73" s="17">
        <f>COUNTIF(E29:E72,"REP+")+COUNTIF(E29:E72,"REP")</f>
        <v>0</v>
      </c>
      <c r="F73" s="17">
        <f>COUNTIF(F29:F72,"Oui")</f>
        <v>0</v>
      </c>
      <c r="G73" s="17">
        <f>COUNTIF(G29:G72,"Oui")</f>
        <v>0</v>
      </c>
      <c r="H73" s="17">
        <f t="shared" ref="H73:N73" si="4">SUM(H29:H72)</f>
        <v>0</v>
      </c>
      <c r="I73" s="17">
        <f t="shared" si="4"/>
        <v>0</v>
      </c>
      <c r="J73" s="17">
        <f t="shared" si="4"/>
        <v>0</v>
      </c>
      <c r="K73" s="18">
        <f t="shared" si="4"/>
        <v>0</v>
      </c>
      <c r="L73" s="18">
        <f t="shared" si="4"/>
        <v>0</v>
      </c>
      <c r="M73" s="18">
        <f t="shared" si="4"/>
        <v>0</v>
      </c>
      <c r="N73" s="17">
        <f t="shared" si="4"/>
        <v>0</v>
      </c>
      <c r="O73" s="19"/>
      <c r="P73" s="19"/>
      <c r="Q73" s="19"/>
      <c r="R73" s="17">
        <f>SUM(R29:R72)</f>
        <v>0</v>
      </c>
      <c r="S73" s="17">
        <f>COUNTIF(S29:S72,"Oui")</f>
        <v>0</v>
      </c>
      <c r="AC73" s="229" t="s">
        <v>70</v>
      </c>
      <c r="AD73" s="229"/>
      <c r="AE73" s="229"/>
      <c r="AF73" s="229"/>
      <c r="AH73" s="32">
        <f>SUM(AH29:AH72)</f>
        <v>0</v>
      </c>
      <c r="AI73" s="32">
        <f t="shared" ref="AI73:AK73" si="5">SUM(AI29:AI72)</f>
        <v>0</v>
      </c>
      <c r="AJ73" s="32">
        <f t="shared" si="5"/>
        <v>0</v>
      </c>
      <c r="AK73" s="32">
        <f t="shared" si="5"/>
        <v>0</v>
      </c>
    </row>
    <row r="74" spans="1:37" ht="15" x14ac:dyDescent="0.25">
      <c r="C74" s="22" t="s">
        <v>107</v>
      </c>
      <c r="D74" s="25">
        <f>COUNTIF(D29:D72,"Collège public")+COUNTIF(D29:D72,"Collège privé")</f>
        <v>0</v>
      </c>
      <c r="AC74" s="229"/>
      <c r="AD74" s="229"/>
      <c r="AE74" s="229"/>
      <c r="AF74" s="229"/>
    </row>
    <row r="75" spans="1:37" ht="12.75" customHeight="1" x14ac:dyDescent="0.25">
      <c r="C75" s="23" t="s">
        <v>66</v>
      </c>
      <c r="D75" s="26">
        <f>COUNTIF(D29:D72,"LP public")+COUNTIF(D29:D72,"LP privé")</f>
        <v>0</v>
      </c>
    </row>
    <row r="76" spans="1:37" ht="12.75" customHeight="1" x14ac:dyDescent="0.25">
      <c r="C76" s="23" t="s">
        <v>64</v>
      </c>
      <c r="D76" s="26">
        <f>COUNTIF(D29:D72,"LPO public")+COUNTIF(D29:D72,"LPO privé")</f>
        <v>0</v>
      </c>
    </row>
    <row r="77" spans="1:37" ht="15.75" thickBot="1" x14ac:dyDescent="0.3">
      <c r="A77" s="87"/>
      <c r="B77" s="88"/>
      <c r="C77" s="24" t="s">
        <v>65</v>
      </c>
      <c r="D77" s="27">
        <f>COUNTIF(D29:D72,"LGT public")+COUNTIF(D29:D72,"LGT privé")</f>
        <v>0</v>
      </c>
    </row>
    <row r="78" spans="1:37" ht="15.75" thickBot="1" x14ac:dyDescent="0.3">
      <c r="A78" s="6"/>
      <c r="B78" s="7"/>
    </row>
    <row r="79" spans="1:37" ht="21.75" customHeight="1" x14ac:dyDescent="0.35">
      <c r="A79" s="95" t="s">
        <v>116</v>
      </c>
      <c r="B79" s="96" t="s">
        <v>6</v>
      </c>
      <c r="D79" s="91"/>
      <c r="F79" s="92"/>
      <c r="G79" s="92"/>
      <c r="H79" s="92"/>
      <c r="I79" s="92"/>
      <c r="J79" s="93"/>
      <c r="K79" s="91"/>
      <c r="L79" s="92"/>
      <c r="M79" s="94"/>
      <c r="N79" s="45"/>
      <c r="O79" s="46"/>
      <c r="P79" s="8"/>
    </row>
    <row r="80" spans="1:37" ht="18" x14ac:dyDescent="0.35">
      <c r="A80" s="97" t="s">
        <v>14</v>
      </c>
      <c r="B80" s="98"/>
      <c r="M80" s="94"/>
      <c r="N80" s="45"/>
      <c r="O80" s="46"/>
      <c r="P80" s="5"/>
    </row>
    <row r="81" spans="1:17" ht="18" x14ac:dyDescent="0.35">
      <c r="A81" s="97" t="s">
        <v>8</v>
      </c>
      <c r="B81" s="98"/>
      <c r="M81" s="94"/>
      <c r="N81" s="45"/>
      <c r="O81" s="47"/>
      <c r="P81" s="5"/>
    </row>
    <row r="82" spans="1:17" ht="18" x14ac:dyDescent="0.35">
      <c r="A82" s="97" t="s">
        <v>9</v>
      </c>
      <c r="B82" s="98"/>
      <c r="N82" s="94"/>
      <c r="Q82" s="5"/>
    </row>
    <row r="83" spans="1:17" x14ac:dyDescent="0.2">
      <c r="A83" s="99" t="s">
        <v>15</v>
      </c>
      <c r="B83" s="98"/>
      <c r="P83" s="4"/>
      <c r="Q83" s="5"/>
    </row>
    <row r="84" spans="1:17" x14ac:dyDescent="0.2">
      <c r="A84" s="99" t="s">
        <v>10</v>
      </c>
      <c r="B84" s="98"/>
      <c r="P84" s="4"/>
      <c r="Q84" s="5"/>
    </row>
    <row r="85" spans="1:17" x14ac:dyDescent="0.2">
      <c r="A85" s="100" t="s">
        <v>11</v>
      </c>
      <c r="B85" s="98"/>
      <c r="P85" s="4"/>
      <c r="Q85" s="5"/>
    </row>
    <row r="86" spans="1:17" x14ac:dyDescent="0.2">
      <c r="A86" s="99" t="s">
        <v>16</v>
      </c>
      <c r="B86" s="98"/>
      <c r="P86" s="4"/>
      <c r="Q86" s="5"/>
    </row>
    <row r="87" spans="1:17" x14ac:dyDescent="0.2">
      <c r="A87" s="100" t="s">
        <v>12</v>
      </c>
      <c r="B87" s="98"/>
      <c r="P87" s="4"/>
      <c r="Q87" s="5"/>
    </row>
    <row r="88" spans="1:17" x14ac:dyDescent="0.2">
      <c r="A88" s="99" t="s">
        <v>13</v>
      </c>
      <c r="B88" s="98"/>
      <c r="P88" s="4"/>
      <c r="Q88" s="5"/>
    </row>
    <row r="89" spans="1:17" x14ac:dyDescent="0.2">
      <c r="A89" s="97" t="s">
        <v>17</v>
      </c>
      <c r="B89" s="98"/>
      <c r="P89" s="4"/>
      <c r="Q89" s="5"/>
    </row>
    <row r="90" spans="1:17" x14ac:dyDescent="0.2">
      <c r="A90" s="97" t="s">
        <v>18</v>
      </c>
      <c r="B90" s="98"/>
      <c r="P90" s="4"/>
      <c r="Q90" s="5"/>
    </row>
    <row r="91" spans="1:17" x14ac:dyDescent="0.2">
      <c r="A91" s="97" t="s">
        <v>7</v>
      </c>
      <c r="B91" s="98"/>
      <c r="P91" s="4"/>
      <c r="Q91" s="5"/>
    </row>
    <row r="92" spans="1:17" ht="15" thickBot="1" x14ac:dyDescent="0.25">
      <c r="A92" s="101" t="s">
        <v>30</v>
      </c>
      <c r="B92" s="102">
        <f>SUM(B80:B82)+B85+B87+SUM(B89:B91)</f>
        <v>0</v>
      </c>
      <c r="P92" s="4"/>
      <c r="Q92" s="5"/>
    </row>
    <row r="94" spans="1:17" ht="15.75" thickBot="1" x14ac:dyDescent="0.3">
      <c r="A94" s="6"/>
    </row>
    <row r="95" spans="1:17" ht="27" customHeight="1" thickBot="1" x14ac:dyDescent="0.25">
      <c r="A95" s="205" t="s">
        <v>123</v>
      </c>
      <c r="B95" s="206"/>
      <c r="C95" s="206"/>
      <c r="D95" s="206"/>
      <c r="E95" s="206"/>
      <c r="F95" s="206"/>
      <c r="G95" s="207"/>
      <c r="H95" s="110"/>
      <c r="I95" s="110"/>
      <c r="J95" s="110"/>
      <c r="K95" s="110"/>
      <c r="L95" s="110"/>
      <c r="M95" s="110"/>
      <c r="N95" s="110"/>
    </row>
    <row r="96" spans="1:17" ht="15.75" thickBot="1" x14ac:dyDescent="0.3">
      <c r="A96" s="111"/>
      <c r="G96" s="112"/>
    </row>
    <row r="97" spans="1:7" x14ac:dyDescent="0.2">
      <c r="A97" s="33" t="s">
        <v>32</v>
      </c>
      <c r="B97" s="34" t="s">
        <v>6</v>
      </c>
      <c r="C97" s="193" t="s">
        <v>33</v>
      </c>
      <c r="D97" s="194"/>
      <c r="E97" s="194"/>
      <c r="F97" s="194"/>
      <c r="G97" s="195"/>
    </row>
    <row r="98" spans="1:7" ht="18.75" thickBot="1" x14ac:dyDescent="0.4">
      <c r="A98" s="208" t="s">
        <v>124</v>
      </c>
      <c r="B98" s="209"/>
      <c r="C98" s="209"/>
      <c r="D98" s="209"/>
      <c r="E98" s="209"/>
      <c r="F98" s="209"/>
      <c r="G98" s="210"/>
    </row>
    <row r="99" spans="1:7" ht="15.75" thickBot="1" x14ac:dyDescent="0.3">
      <c r="A99" s="116" t="s">
        <v>42</v>
      </c>
      <c r="B99" s="117">
        <f>SUMIF(D29:D72,"Collège privé",H29:H72)+SUMIF(D29:D72,"Collège public",H29:H72)</f>
        <v>0</v>
      </c>
      <c r="C99" s="190"/>
      <c r="D99" s="191"/>
      <c r="E99" s="191"/>
      <c r="F99" s="191"/>
      <c r="G99" s="192"/>
    </row>
    <row r="100" spans="1:7" x14ac:dyDescent="0.2">
      <c r="A100" s="113" t="s">
        <v>34</v>
      </c>
      <c r="B100" s="39">
        <f>J73</f>
        <v>0</v>
      </c>
      <c r="C100" s="190"/>
      <c r="D100" s="191"/>
      <c r="E100" s="191"/>
      <c r="F100" s="191"/>
      <c r="G100" s="192"/>
    </row>
    <row r="101" spans="1:7" x14ac:dyDescent="0.2">
      <c r="A101" s="35" t="s">
        <v>35</v>
      </c>
      <c r="B101" s="40">
        <f>SUMIF(E29:E72,"REP+",H29:H72)</f>
        <v>0</v>
      </c>
      <c r="C101" s="190"/>
      <c r="D101" s="191"/>
      <c r="E101" s="191"/>
      <c r="F101" s="191"/>
      <c r="G101" s="192"/>
    </row>
    <row r="102" spans="1:7" x14ac:dyDescent="0.2">
      <c r="A102" s="36" t="s">
        <v>36</v>
      </c>
      <c r="B102" s="40">
        <f>SUMIF(E29:E72,"REP",H29:H72)</f>
        <v>0</v>
      </c>
      <c r="C102" s="191"/>
      <c r="D102" s="191"/>
      <c r="E102" s="191"/>
      <c r="F102" s="191"/>
      <c r="G102" s="192"/>
    </row>
    <row r="103" spans="1:7" x14ac:dyDescent="0.2">
      <c r="A103" s="36" t="s">
        <v>37</v>
      </c>
      <c r="B103" s="40">
        <f>SUMIF(D29:D72,"Collège public",I29:I72)+SUMIF(D29:D72,"Collège privé",I29:I72)</f>
        <v>0</v>
      </c>
      <c r="C103" s="191"/>
      <c r="D103" s="191"/>
      <c r="E103" s="191"/>
      <c r="F103" s="191"/>
      <c r="G103" s="192"/>
    </row>
    <row r="104" spans="1:7" x14ac:dyDescent="0.2">
      <c r="A104" s="36" t="s">
        <v>38</v>
      </c>
      <c r="B104" s="40">
        <f>SUMIFS(H29:H72,D29:D72,"Collège public",F29:F72,"Oui")+SUMIFS(H29:H72,D29:D72,"Collège privé",F29:F72,"Oui")</f>
        <v>0</v>
      </c>
      <c r="C104" s="196"/>
      <c r="D104" s="197"/>
      <c r="E104" s="197"/>
      <c r="F104" s="197"/>
      <c r="G104" s="198"/>
    </row>
    <row r="105" spans="1:7" x14ac:dyDescent="0.2">
      <c r="A105" s="36" t="s">
        <v>39</v>
      </c>
      <c r="B105" s="40">
        <f>SUMIFS(H29:H72,D29:D72,"Collège public",G29:G72,"Oui")+SUMIFS(H29:H72,D29:D72,"Collège privé",G29:G72,"Oui")</f>
        <v>0</v>
      </c>
      <c r="C105" s="196"/>
      <c r="D105" s="197"/>
      <c r="E105" s="197"/>
      <c r="F105" s="197"/>
      <c r="G105" s="198"/>
    </row>
    <row r="106" spans="1:7" x14ac:dyDescent="0.2">
      <c r="A106" s="36" t="s">
        <v>40</v>
      </c>
      <c r="B106" s="40"/>
      <c r="C106" s="191"/>
      <c r="D106" s="191"/>
      <c r="E106" s="191"/>
      <c r="F106" s="191"/>
      <c r="G106" s="192"/>
    </row>
    <row r="107" spans="1:7" x14ac:dyDescent="0.2">
      <c r="A107" s="36" t="s">
        <v>41</v>
      </c>
      <c r="B107" s="40"/>
      <c r="C107" s="191"/>
      <c r="D107" s="191"/>
      <c r="E107" s="191"/>
      <c r="F107" s="191"/>
      <c r="G107" s="192"/>
    </row>
    <row r="108" spans="1:7" ht="18.75" thickBot="1" x14ac:dyDescent="0.4">
      <c r="A108" s="208" t="s">
        <v>125</v>
      </c>
      <c r="B108" s="209"/>
      <c r="C108" s="209"/>
      <c r="D108" s="209"/>
      <c r="E108" s="209"/>
      <c r="F108" s="209"/>
      <c r="G108" s="210"/>
    </row>
    <row r="109" spans="1:7" ht="18.75" thickBot="1" x14ac:dyDescent="0.25">
      <c r="A109" s="118" t="s">
        <v>117</v>
      </c>
      <c r="B109" s="119">
        <f>K73+L73+M73</f>
        <v>0</v>
      </c>
      <c r="C109" s="181"/>
      <c r="D109" s="181"/>
      <c r="E109" s="181"/>
      <c r="F109" s="181"/>
      <c r="G109" s="182"/>
    </row>
    <row r="110" spans="1:7" ht="18" x14ac:dyDescent="0.2">
      <c r="A110" s="114" t="s">
        <v>118</v>
      </c>
      <c r="B110" s="115">
        <f>SUMIF(D29:D72,"LP public",I29:I72)+SUMIF(D29:D72,"LP privé",I29:I72)+SUMIF(D29:D72,"LPO privé",I29:I72)+SUMIF(D29:D72,"LPO public",I29:I72)+SUMIF(D29:D72,"LGT privé",I29:I72)+SUMIF(D29:D72,"LGT public",I29:I72)</f>
        <v>0</v>
      </c>
      <c r="C110" s="167"/>
      <c r="D110" s="168"/>
      <c r="E110" s="168"/>
      <c r="F110" s="168"/>
      <c r="G110" s="169"/>
    </row>
    <row r="111" spans="1:7" ht="18" x14ac:dyDescent="0.2">
      <c r="A111" s="37" t="s">
        <v>119</v>
      </c>
      <c r="B111" s="30">
        <f>SUMIFS(H29:H72,D29:D72,"LP public",F29:F72,"Oui")+SUMIFS(H29:H72,D29:D72,"LP privé",F29:F72,"Oui")+SUMIFS(H29:H72,D29:D72,"LPO public",F29:F72,"Oui")+SUMIFS(H29:H72,D29:D72,"LPO privé",F29:F72,"Oui")+SUMIFS(H29:H72,D29:D72,"LGT public",F29:F72,"Oui")+SUMIFS(H29:H72,D29:D72,"LGT privé",F29:F72,"Oui")</f>
        <v>0</v>
      </c>
      <c r="C111" s="167"/>
      <c r="D111" s="168"/>
      <c r="E111" s="168"/>
      <c r="F111" s="168"/>
      <c r="G111" s="169"/>
    </row>
    <row r="112" spans="1:7" ht="18" x14ac:dyDescent="0.2">
      <c r="A112" s="38" t="s">
        <v>120</v>
      </c>
      <c r="B112" s="30">
        <f>M73</f>
        <v>0</v>
      </c>
      <c r="C112" s="181"/>
      <c r="D112" s="181"/>
      <c r="E112" s="181"/>
      <c r="F112" s="181"/>
      <c r="G112" s="182"/>
    </row>
    <row r="113" spans="1:10" ht="18" x14ac:dyDescent="0.2">
      <c r="A113" s="38" t="s">
        <v>121</v>
      </c>
      <c r="B113" s="30">
        <f>L73</f>
        <v>0</v>
      </c>
      <c r="C113" s="181"/>
      <c r="D113" s="181"/>
      <c r="E113" s="181"/>
      <c r="F113" s="181"/>
      <c r="G113" s="182"/>
    </row>
    <row r="114" spans="1:10" ht="18" x14ac:dyDescent="0.2">
      <c r="A114" s="38" t="s">
        <v>122</v>
      </c>
      <c r="B114" s="30">
        <f>K73</f>
        <v>0</v>
      </c>
      <c r="C114" s="181"/>
      <c r="D114" s="181"/>
      <c r="E114" s="181"/>
      <c r="F114" s="181"/>
      <c r="G114" s="182"/>
    </row>
    <row r="115" spans="1:10" ht="18.75" thickBot="1" x14ac:dyDescent="0.25">
      <c r="A115" s="48" t="s">
        <v>69</v>
      </c>
      <c r="B115" s="49"/>
      <c r="C115" s="184"/>
      <c r="D115" s="185"/>
      <c r="E115" s="185"/>
      <c r="F115" s="185"/>
      <c r="G115" s="186"/>
    </row>
    <row r="116" spans="1:10" x14ac:dyDescent="0.2">
      <c r="A116" s="28"/>
      <c r="B116" s="28"/>
      <c r="C116" s="29"/>
      <c r="D116" s="29"/>
      <c r="E116" s="29"/>
      <c r="F116" s="29"/>
      <c r="G116" s="29"/>
    </row>
    <row r="117" spans="1:10" ht="15" x14ac:dyDescent="0.25">
      <c r="A117"/>
      <c r="B117"/>
      <c r="C117" s="183"/>
      <c r="D117" s="183"/>
      <c r="E117" s="183"/>
      <c r="F117" s="183"/>
      <c r="G117" s="183"/>
    </row>
    <row r="118" spans="1:10" s="42" customFormat="1" ht="20.25" customHeight="1" x14ac:dyDescent="0.35">
      <c r="A118" s="43"/>
      <c r="B118" s="60"/>
      <c r="C118" s="61"/>
      <c r="D118" s="62"/>
      <c r="E118" s="61"/>
      <c r="F118" s="41"/>
      <c r="G118" s="41"/>
      <c r="H118" s="41"/>
      <c r="I118" s="41"/>
      <c r="J118" s="41"/>
    </row>
    <row r="124" spans="1:10" s="123" customFormat="1" x14ac:dyDescent="0.2"/>
    <row r="125" spans="1:10" s="123" customFormat="1" ht="14.1" customHeight="1" x14ac:dyDescent="0.2">
      <c r="A125" s="180" t="s">
        <v>112</v>
      </c>
      <c r="B125" s="180"/>
      <c r="C125" s="180"/>
      <c r="D125" s="180"/>
      <c r="E125" s="180"/>
      <c r="F125" s="180"/>
    </row>
    <row r="126" spans="1:10" s="123" customFormat="1" ht="14.1" customHeight="1" x14ac:dyDescent="0.2">
      <c r="A126" s="180"/>
      <c r="B126" s="180"/>
      <c r="C126" s="180"/>
      <c r="D126" s="180"/>
      <c r="E126" s="180"/>
      <c r="F126" s="180"/>
    </row>
    <row r="127" spans="1:10" s="123" customFormat="1" ht="18" x14ac:dyDescent="0.2">
      <c r="A127" s="123" t="s">
        <v>45</v>
      </c>
      <c r="B127" s="123" t="s">
        <v>61</v>
      </c>
      <c r="C127" s="123" t="s">
        <v>62</v>
      </c>
      <c r="D127" s="124" t="s">
        <v>11</v>
      </c>
      <c r="E127" s="123" t="s">
        <v>77</v>
      </c>
      <c r="F127" s="123" t="s">
        <v>79</v>
      </c>
    </row>
    <row r="128" spans="1:10" s="123" customFormat="1" ht="18" x14ac:dyDescent="0.2">
      <c r="A128" s="123" t="s">
        <v>46</v>
      </c>
      <c r="B128" s="123" t="s">
        <v>58</v>
      </c>
      <c r="C128" s="123" t="s">
        <v>63</v>
      </c>
      <c r="D128" s="124" t="s">
        <v>73</v>
      </c>
      <c r="E128" s="123" t="s">
        <v>78</v>
      </c>
      <c r="F128" s="123" t="s">
        <v>80</v>
      </c>
    </row>
    <row r="129" spans="1:6" s="123" customFormat="1" ht="18" x14ac:dyDescent="0.2">
      <c r="A129" s="123" t="s">
        <v>58</v>
      </c>
      <c r="C129" s="123" t="s">
        <v>47</v>
      </c>
      <c r="D129" s="124" t="s">
        <v>8</v>
      </c>
      <c r="E129" s="123" t="s">
        <v>83</v>
      </c>
      <c r="F129" s="123" t="s">
        <v>81</v>
      </c>
    </row>
    <row r="130" spans="1:6" s="123" customFormat="1" ht="18" x14ac:dyDescent="0.2">
      <c r="D130" s="124" t="s">
        <v>74</v>
      </c>
      <c r="E130" s="123" t="s">
        <v>84</v>
      </c>
      <c r="F130" s="123" t="s">
        <v>82</v>
      </c>
    </row>
    <row r="131" spans="1:6" s="123" customFormat="1" ht="18" x14ac:dyDescent="0.2">
      <c r="D131" s="124" t="s">
        <v>75</v>
      </c>
      <c r="E131" s="123" t="s">
        <v>79</v>
      </c>
      <c r="F131" s="123" t="s">
        <v>83</v>
      </c>
    </row>
    <row r="132" spans="1:6" s="123" customFormat="1" ht="18" x14ac:dyDescent="0.2">
      <c r="D132" s="124" t="s">
        <v>76</v>
      </c>
      <c r="E132" s="123" t="s">
        <v>80</v>
      </c>
      <c r="F132" s="123" t="s">
        <v>84</v>
      </c>
    </row>
    <row r="133" spans="1:6" s="123" customFormat="1" x14ac:dyDescent="0.2">
      <c r="E133" s="123" t="s">
        <v>81</v>
      </c>
    </row>
    <row r="134" spans="1:6" s="123" customFormat="1" x14ac:dyDescent="0.2">
      <c r="E134" s="123" t="s">
        <v>82</v>
      </c>
    </row>
    <row r="135" spans="1:6" s="123" customFormat="1" x14ac:dyDescent="0.2"/>
  </sheetData>
  <sheetProtection insertRows="0" deleteRows="0"/>
  <protectedRanges>
    <protectedRange sqref="B5:G18 B19:B24 D19:G24" name="Identification"/>
    <protectedRange sqref="A29:S72" name="EPLE sources"/>
    <protectedRange sqref="B80:B91" name="Tuteurs"/>
    <protectedRange sqref="B106:B107" name="Collégiens"/>
    <protectedRange sqref="C99:G107" name="collégiens commentaires"/>
    <protectedRange sqref="B115" name="lycéens"/>
    <protectedRange sqref="C109:G115" name="lycéens commentaires"/>
  </protectedRanges>
  <mergeCells count="54">
    <mergeCell ref="AC73:AF74"/>
    <mergeCell ref="C101:G101"/>
    <mergeCell ref="C102:G102"/>
    <mergeCell ref="C103:G103"/>
    <mergeCell ref="C104:G104"/>
    <mergeCell ref="C99:G99"/>
    <mergeCell ref="A98:G98"/>
    <mergeCell ref="AH26:AK27"/>
    <mergeCell ref="C19:D19"/>
    <mergeCell ref="C20:D20"/>
    <mergeCell ref="C21:D21"/>
    <mergeCell ref="C22:D22"/>
    <mergeCell ref="C23:D23"/>
    <mergeCell ref="C24:D24"/>
    <mergeCell ref="E19:G19"/>
    <mergeCell ref="E20:G20"/>
    <mergeCell ref="E21:G21"/>
    <mergeCell ref="E22:G22"/>
    <mergeCell ref="B9:G9"/>
    <mergeCell ref="B10:G10"/>
    <mergeCell ref="B11:G11"/>
    <mergeCell ref="B6:G6"/>
    <mergeCell ref="B7:G7"/>
    <mergeCell ref="B8:G8"/>
    <mergeCell ref="B5:G5"/>
    <mergeCell ref="A1:G1"/>
    <mergeCell ref="A2:G2"/>
    <mergeCell ref="C112:G112"/>
    <mergeCell ref="C100:G100"/>
    <mergeCell ref="C97:G97"/>
    <mergeCell ref="C105:G105"/>
    <mergeCell ref="C106:G106"/>
    <mergeCell ref="C107:G107"/>
    <mergeCell ref="C111:G111"/>
    <mergeCell ref="A26:S26"/>
    <mergeCell ref="A3:G3"/>
    <mergeCell ref="A95:G95"/>
    <mergeCell ref="B17:G17"/>
    <mergeCell ref="A108:G108"/>
    <mergeCell ref="C109:G109"/>
    <mergeCell ref="A125:F126"/>
    <mergeCell ref="C113:G113"/>
    <mergeCell ref="C114:G114"/>
    <mergeCell ref="C117:G117"/>
    <mergeCell ref="C115:G115"/>
    <mergeCell ref="C110:G110"/>
    <mergeCell ref="B18:G18"/>
    <mergeCell ref="B12:G12"/>
    <mergeCell ref="B13:G13"/>
    <mergeCell ref="B14:G14"/>
    <mergeCell ref="B15:G15"/>
    <mergeCell ref="B16:G16"/>
    <mergeCell ref="E23:G23"/>
    <mergeCell ref="E24:G24"/>
  </mergeCells>
  <dataValidations count="3">
    <dataValidation type="list" allowBlank="1" showInputMessage="1" showErrorMessage="1" sqref="E29:E72" xr:uid="{9D1686E0-5DCB-4446-8633-0097BED16BB9}">
      <formula1>$A$127:$A$129</formula1>
    </dataValidation>
    <dataValidation type="list" allowBlank="1" showInputMessage="1" showErrorMessage="1" sqref="S29:S72 F29:G72" xr:uid="{30E6FF30-8229-485E-9A44-1F9598FE2E9F}">
      <formula1>$B$127:$B$128</formula1>
    </dataValidation>
    <dataValidation type="list" allowBlank="1" showInputMessage="1" showErrorMessage="1" sqref="D29:D72" xr:uid="{4EBE59CA-F1B5-4871-8ADD-9FCFF273ACB1}">
      <formula1>$E$127:$E$134</formula1>
    </dataValidation>
  </dataValidations>
  <pageMargins left="0.70866141732283472" right="0.70866141732283472" top="0.74803149606299213" bottom="0.74803149606299213" header="0.31496062992125984" footer="0.31496062992125984"/>
  <pageSetup paperSize="8" scale="55" orientation="landscape" r:id="rId1"/>
  <rowBreaks count="1" manualBreakCount="1">
    <brk id="9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8D57-5158-4F32-B2F7-AF01C2F0E5EE}">
  <dimension ref="A1:BK1674"/>
  <sheetViews>
    <sheetView showGridLines="0" zoomScale="85" zoomScaleNormal="85" workbookViewId="0">
      <selection activeCell="E3" sqref="E3"/>
    </sheetView>
  </sheetViews>
  <sheetFormatPr baseColWidth="10" defaultRowHeight="15" x14ac:dyDescent="0.25"/>
  <cols>
    <col min="1" max="1" width="51.140625" customWidth="1"/>
    <col min="2" max="2" width="27.140625" customWidth="1"/>
    <col min="3" max="3" width="36.140625" customWidth="1"/>
    <col min="4" max="4" width="30.42578125" customWidth="1"/>
    <col min="5" max="5" width="36.140625" customWidth="1"/>
    <col min="6" max="6" width="19.28515625" customWidth="1"/>
    <col min="7" max="7" width="16.140625" customWidth="1"/>
    <col min="9" max="9" width="11.28515625" customWidth="1"/>
    <col min="10" max="10" width="10.140625" customWidth="1"/>
    <col min="11" max="11" width="18.42578125" style="83" customWidth="1"/>
    <col min="12" max="12" width="23.85546875" style="50" bestFit="1" customWidth="1"/>
    <col min="13" max="13" width="48.85546875" style="83" customWidth="1"/>
    <col min="14" max="14" width="22.7109375" style="82" customWidth="1"/>
    <col min="15" max="15" width="24.85546875" style="51" customWidth="1"/>
    <col min="16" max="16" width="51.7109375" style="82" customWidth="1"/>
    <col min="17" max="17" width="24.42578125" style="81" customWidth="1"/>
    <col min="18" max="18" width="25.140625" style="59" customWidth="1"/>
    <col min="19" max="19" width="49.7109375" style="81" customWidth="1"/>
    <col min="20" max="20" width="29.140625" style="80" customWidth="1"/>
    <col min="21" max="21" width="56.5703125" style="66" customWidth="1"/>
    <col min="22" max="22" width="55.140625" style="66" customWidth="1"/>
    <col min="23" max="23" width="17.85546875" style="69" customWidth="1"/>
    <col min="24" max="27" width="24.42578125" style="69" customWidth="1"/>
    <col min="28" max="28" width="20.42578125" style="73" customWidth="1"/>
    <col min="29" max="29" width="37.140625" style="73" customWidth="1"/>
    <col min="30" max="30" width="31.140625" style="77" customWidth="1"/>
    <col min="31" max="32" width="25.42578125" style="77" customWidth="1"/>
    <col min="33" max="33" width="25.28515625" style="74" customWidth="1"/>
    <col min="34" max="36" width="22.42578125" style="74" customWidth="1"/>
    <col min="37" max="37" width="31.7109375" style="76" customWidth="1"/>
    <col min="38" max="38" width="14.140625" customWidth="1"/>
  </cols>
  <sheetData>
    <row r="1" spans="1:63" ht="113.1" customHeight="1" x14ac:dyDescent="0.35">
      <c r="A1" s="231" t="s">
        <v>146</v>
      </c>
      <c r="B1" s="232"/>
      <c r="C1" s="232"/>
      <c r="D1" s="232"/>
      <c r="E1" s="232"/>
      <c r="F1" s="232"/>
      <c r="G1" s="232"/>
      <c r="H1" s="232"/>
      <c r="I1" s="232"/>
      <c r="J1" s="232"/>
      <c r="K1" s="159"/>
      <c r="L1" s="160"/>
      <c r="M1" s="159"/>
      <c r="N1" s="159"/>
      <c r="O1" s="160"/>
      <c r="P1" s="159"/>
      <c r="Q1" s="159"/>
      <c r="R1" s="160"/>
      <c r="S1" s="159"/>
      <c r="T1" s="159"/>
      <c r="U1" s="160"/>
      <c r="V1" s="160"/>
      <c r="W1" s="161"/>
      <c r="X1" s="161"/>
      <c r="Y1" s="161"/>
      <c r="Z1" s="161"/>
      <c r="AA1" s="161"/>
      <c r="AB1" s="161"/>
      <c r="AC1" s="161"/>
      <c r="AD1" s="162"/>
      <c r="AE1" s="246" t="s">
        <v>167</v>
      </c>
      <c r="AF1" s="246"/>
      <c r="AG1" s="246"/>
      <c r="AH1" s="230" t="s">
        <v>166</v>
      </c>
      <c r="AI1" s="230"/>
      <c r="AJ1" s="230"/>
      <c r="AK1" s="230"/>
      <c r="AL1" s="230"/>
      <c r="AM1" s="160"/>
    </row>
    <row r="2" spans="1:63" ht="131.1" customHeight="1" x14ac:dyDescent="0.25">
      <c r="A2" s="71" t="s">
        <v>85</v>
      </c>
      <c r="B2" s="71" t="s">
        <v>138</v>
      </c>
      <c r="C2" s="71" t="s">
        <v>137</v>
      </c>
      <c r="D2" s="71" t="s">
        <v>89</v>
      </c>
      <c r="E2" s="71" t="s">
        <v>5</v>
      </c>
      <c r="F2" s="71" t="s">
        <v>105</v>
      </c>
      <c r="G2" s="71" t="s">
        <v>86</v>
      </c>
      <c r="H2" s="71" t="s">
        <v>87</v>
      </c>
      <c r="I2" s="71" t="s">
        <v>88</v>
      </c>
      <c r="J2" s="71" t="s">
        <v>98</v>
      </c>
      <c r="K2" s="71" t="s">
        <v>99</v>
      </c>
      <c r="L2" s="53" t="s">
        <v>101</v>
      </c>
      <c r="M2" s="53" t="s">
        <v>92</v>
      </c>
      <c r="N2" s="53" t="s">
        <v>151</v>
      </c>
      <c r="O2" s="52" t="s">
        <v>143</v>
      </c>
      <c r="P2" s="52" t="s">
        <v>92</v>
      </c>
      <c r="Q2" s="52" t="s">
        <v>152</v>
      </c>
      <c r="R2" s="63" t="s">
        <v>144</v>
      </c>
      <c r="S2" s="63" t="s">
        <v>92</v>
      </c>
      <c r="T2" s="63" t="s">
        <v>153</v>
      </c>
      <c r="U2" s="64" t="s">
        <v>145</v>
      </c>
      <c r="V2" s="64" t="s">
        <v>92</v>
      </c>
      <c r="W2" s="64" t="s">
        <v>154</v>
      </c>
      <c r="X2" s="68" t="s">
        <v>155</v>
      </c>
      <c r="Y2" s="68" t="s">
        <v>156</v>
      </c>
      <c r="Z2" s="68" t="s">
        <v>157</v>
      </c>
      <c r="AA2" s="68" t="s">
        <v>158</v>
      </c>
      <c r="AB2" s="68" t="s">
        <v>159</v>
      </c>
      <c r="AC2" s="71" t="s">
        <v>97</v>
      </c>
      <c r="AD2" s="71" t="s">
        <v>111</v>
      </c>
      <c r="AE2" s="70" t="s">
        <v>160</v>
      </c>
      <c r="AF2" s="70" t="s">
        <v>161</v>
      </c>
      <c r="AG2" s="70" t="s">
        <v>93</v>
      </c>
      <c r="AH2" s="75" t="s">
        <v>94</v>
      </c>
      <c r="AI2" s="75" t="s">
        <v>95</v>
      </c>
      <c r="AJ2" s="75" t="s">
        <v>96</v>
      </c>
      <c r="AK2" s="75" t="s">
        <v>90</v>
      </c>
      <c r="AL2" s="75" t="s">
        <v>91</v>
      </c>
      <c r="AR2" s="84" t="s">
        <v>140</v>
      </c>
      <c r="BK2" s="85" t="s">
        <v>100</v>
      </c>
    </row>
    <row r="3" spans="1:63" s="57" customFormat="1" x14ac:dyDescent="0.25">
      <c r="A3" s="54"/>
      <c r="B3" s="54"/>
      <c r="C3" s="54"/>
      <c r="D3" s="54"/>
      <c r="E3" s="54"/>
      <c r="F3" s="54"/>
      <c r="G3" s="54"/>
      <c r="H3" s="54"/>
      <c r="I3" s="54"/>
      <c r="J3" s="54"/>
      <c r="K3" s="54"/>
      <c r="L3" s="153"/>
      <c r="M3" s="55"/>
      <c r="N3" s="153"/>
      <c r="O3" s="152"/>
      <c r="P3" s="56"/>
      <c r="Q3" s="152"/>
      <c r="R3" s="151"/>
      <c r="S3" s="151"/>
      <c r="T3" s="151"/>
      <c r="U3" s="150"/>
      <c r="V3" s="65"/>
      <c r="W3" s="150"/>
      <c r="X3" s="149"/>
      <c r="Y3" s="149"/>
      <c r="Z3" s="149"/>
      <c r="AA3" s="149"/>
      <c r="AB3" s="149"/>
      <c r="AC3" s="148"/>
      <c r="AD3" s="72"/>
      <c r="AE3" s="78">
        <f>L3+O3+R3+U3</f>
        <v>0</v>
      </c>
      <c r="AF3" s="78">
        <f>N3+Q3+T3+W3</f>
        <v>0</v>
      </c>
      <c r="AG3" s="78">
        <f>SUM(X3:AB3)</f>
        <v>0</v>
      </c>
      <c r="AH3" s="147"/>
      <c r="AI3" s="147"/>
      <c r="AJ3" s="147"/>
      <c r="AK3" s="147"/>
      <c r="AL3" s="79">
        <f>SUM(AH3:AK3)</f>
        <v>0</v>
      </c>
      <c r="AR3" s="84" t="s">
        <v>139</v>
      </c>
      <c r="BK3" s="84" t="s">
        <v>45</v>
      </c>
    </row>
    <row r="4" spans="1:63" s="57" customFormat="1" x14ac:dyDescent="0.25">
      <c r="A4" s="54"/>
      <c r="B4" s="54"/>
      <c r="C4" s="54"/>
      <c r="D4" s="54"/>
      <c r="E4" s="54"/>
      <c r="F4" s="54"/>
      <c r="G4" s="54"/>
      <c r="H4" s="54"/>
      <c r="I4" s="54"/>
      <c r="J4" s="54"/>
      <c r="K4" s="54"/>
      <c r="L4" s="153"/>
      <c r="M4" s="55"/>
      <c r="N4" s="153"/>
      <c r="O4" s="152"/>
      <c r="P4" s="56"/>
      <c r="Q4" s="152"/>
      <c r="R4" s="151"/>
      <c r="S4" s="58"/>
      <c r="T4" s="151"/>
      <c r="U4" s="150"/>
      <c r="V4" s="65"/>
      <c r="W4" s="150"/>
      <c r="X4" s="149"/>
      <c r="Y4" s="149"/>
      <c r="Z4" s="149"/>
      <c r="AA4" s="149"/>
      <c r="AB4" s="149"/>
      <c r="AC4" s="148"/>
      <c r="AD4" s="72"/>
      <c r="AE4" s="78">
        <f t="shared" ref="AE4:AE30" si="0">L4+O4+R4+U4</f>
        <v>0</v>
      </c>
      <c r="AF4" s="78">
        <f t="shared" ref="AF4:AF30" si="1">N4+Q4+T4+W4</f>
        <v>0</v>
      </c>
      <c r="AG4" s="78">
        <f t="shared" ref="AG4:AG30" si="2">SUM(X4:AB4)</f>
        <v>0</v>
      </c>
      <c r="AH4" s="147"/>
      <c r="AI4" s="147"/>
      <c r="AJ4" s="147"/>
      <c r="AK4" s="147"/>
      <c r="AL4" s="79">
        <f t="shared" ref="AL4:AL30" si="3">SUM(AH4:AK4)</f>
        <v>0</v>
      </c>
      <c r="BK4" s="84" t="s">
        <v>46</v>
      </c>
    </row>
    <row r="5" spans="1:63" s="57" customFormat="1" ht="15.95" customHeight="1" x14ac:dyDescent="0.25">
      <c r="A5" s="54"/>
      <c r="B5" s="54"/>
      <c r="C5" s="54"/>
      <c r="D5" s="54"/>
      <c r="E5" s="54"/>
      <c r="F5" s="54"/>
      <c r="G5" s="54"/>
      <c r="H5" s="54"/>
      <c r="I5" s="54"/>
      <c r="J5" s="54"/>
      <c r="K5" s="54"/>
      <c r="L5" s="153"/>
      <c r="M5" s="55"/>
      <c r="N5" s="153"/>
      <c r="O5" s="152"/>
      <c r="P5" s="56"/>
      <c r="Q5" s="152"/>
      <c r="R5" s="151"/>
      <c r="S5" s="58"/>
      <c r="T5" s="151"/>
      <c r="U5" s="150"/>
      <c r="V5" s="65"/>
      <c r="W5" s="150"/>
      <c r="X5" s="149"/>
      <c r="Y5" s="149"/>
      <c r="Z5" s="149"/>
      <c r="AA5" s="149"/>
      <c r="AB5" s="149"/>
      <c r="AC5" s="148"/>
      <c r="AD5" s="72"/>
      <c r="AE5" s="78">
        <f t="shared" si="0"/>
        <v>0</v>
      </c>
      <c r="AF5" s="78">
        <f t="shared" si="1"/>
        <v>0</v>
      </c>
      <c r="AG5" s="78">
        <f t="shared" si="2"/>
        <v>0</v>
      </c>
      <c r="AH5" s="147"/>
      <c r="AI5" s="147"/>
      <c r="AJ5" s="147"/>
      <c r="AK5" s="147"/>
      <c r="AL5" s="79">
        <f t="shared" si="3"/>
        <v>0</v>
      </c>
      <c r="BK5" s="84" t="s">
        <v>102</v>
      </c>
    </row>
    <row r="6" spans="1:63" s="57" customFormat="1" ht="16.5" customHeight="1" x14ac:dyDescent="0.25">
      <c r="A6" s="54"/>
      <c r="B6" s="54"/>
      <c r="C6" s="54"/>
      <c r="D6" s="54"/>
      <c r="E6" s="54"/>
      <c r="F6" s="54"/>
      <c r="G6" s="54"/>
      <c r="H6" s="54"/>
      <c r="I6" s="54"/>
      <c r="J6" s="54"/>
      <c r="K6" s="54"/>
      <c r="L6" s="153"/>
      <c r="M6" s="55"/>
      <c r="N6" s="153"/>
      <c r="O6" s="152"/>
      <c r="P6" s="56"/>
      <c r="Q6" s="152"/>
      <c r="R6" s="151"/>
      <c r="S6" s="58"/>
      <c r="T6" s="151"/>
      <c r="U6" s="150"/>
      <c r="V6" s="65"/>
      <c r="W6" s="150"/>
      <c r="X6" s="149"/>
      <c r="Y6" s="149"/>
      <c r="Z6" s="149"/>
      <c r="AA6" s="149"/>
      <c r="AB6" s="149"/>
      <c r="AC6" s="148"/>
      <c r="AD6" s="72"/>
      <c r="AE6" s="78">
        <f t="shared" si="0"/>
        <v>0</v>
      </c>
      <c r="AF6" s="78">
        <f t="shared" si="1"/>
        <v>0</v>
      </c>
      <c r="AG6" s="78">
        <f t="shared" si="2"/>
        <v>0</v>
      </c>
      <c r="AH6" s="147"/>
      <c r="AI6" s="147"/>
      <c r="AJ6" s="147"/>
      <c r="AK6" s="147"/>
      <c r="AL6" s="79">
        <f t="shared" si="3"/>
        <v>0</v>
      </c>
      <c r="BK6" s="84" t="s">
        <v>103</v>
      </c>
    </row>
    <row r="7" spans="1:63" s="57" customFormat="1" x14ac:dyDescent="0.25">
      <c r="A7" s="54"/>
      <c r="B7" s="54"/>
      <c r="C7" s="54"/>
      <c r="D7" s="54"/>
      <c r="E7" s="54"/>
      <c r="F7" s="54"/>
      <c r="G7" s="54"/>
      <c r="H7" s="54"/>
      <c r="I7" s="54"/>
      <c r="J7" s="54"/>
      <c r="K7" s="54"/>
      <c r="L7" s="153"/>
      <c r="M7" s="55"/>
      <c r="N7" s="153"/>
      <c r="O7" s="152"/>
      <c r="P7" s="56"/>
      <c r="Q7" s="152"/>
      <c r="R7" s="151"/>
      <c r="S7" s="58"/>
      <c r="T7" s="151"/>
      <c r="U7" s="150"/>
      <c r="V7" s="65"/>
      <c r="W7" s="150"/>
      <c r="X7" s="149"/>
      <c r="Y7" s="149"/>
      <c r="Z7" s="149"/>
      <c r="AA7" s="149"/>
      <c r="AB7" s="149"/>
      <c r="AC7" s="148"/>
      <c r="AD7" s="72"/>
      <c r="AE7" s="78">
        <f t="shared" si="0"/>
        <v>0</v>
      </c>
      <c r="AF7" s="78">
        <f t="shared" si="1"/>
        <v>0</v>
      </c>
      <c r="AG7" s="78">
        <f t="shared" si="2"/>
        <v>0</v>
      </c>
      <c r="AH7" s="147"/>
      <c r="AI7" s="147"/>
      <c r="AJ7" s="147"/>
      <c r="AK7" s="147"/>
      <c r="AL7" s="79">
        <f t="shared" si="3"/>
        <v>0</v>
      </c>
      <c r="BK7" s="84" t="s">
        <v>62</v>
      </c>
    </row>
    <row r="8" spans="1:63" s="57" customFormat="1" x14ac:dyDescent="0.25">
      <c r="A8" s="54"/>
      <c r="B8" s="54"/>
      <c r="C8" s="54"/>
      <c r="D8" s="54"/>
      <c r="E8" s="54"/>
      <c r="F8" s="54"/>
      <c r="G8" s="54"/>
      <c r="H8" s="54"/>
      <c r="I8" s="54"/>
      <c r="J8" s="54"/>
      <c r="K8" s="54"/>
      <c r="L8" s="153"/>
      <c r="M8" s="55"/>
      <c r="N8" s="153"/>
      <c r="O8" s="152"/>
      <c r="P8" s="56"/>
      <c r="Q8" s="152"/>
      <c r="R8" s="151"/>
      <c r="S8" s="58"/>
      <c r="T8" s="151"/>
      <c r="U8" s="150"/>
      <c r="V8" s="65"/>
      <c r="W8" s="150"/>
      <c r="X8" s="149"/>
      <c r="Y8" s="149"/>
      <c r="Z8" s="149"/>
      <c r="AA8" s="149"/>
      <c r="AB8" s="149"/>
      <c r="AC8" s="148"/>
      <c r="AD8" s="72"/>
      <c r="AE8" s="78">
        <f t="shared" si="0"/>
        <v>0</v>
      </c>
      <c r="AF8" s="78">
        <f t="shared" si="1"/>
        <v>0</v>
      </c>
      <c r="AG8" s="78">
        <f t="shared" si="2"/>
        <v>0</v>
      </c>
      <c r="AH8" s="147"/>
      <c r="AI8" s="147"/>
      <c r="AJ8" s="147"/>
      <c r="AK8" s="147"/>
      <c r="AL8" s="79">
        <f t="shared" si="3"/>
        <v>0</v>
      </c>
      <c r="BK8" s="84" t="s">
        <v>63</v>
      </c>
    </row>
    <row r="9" spans="1:63" s="57" customFormat="1" x14ac:dyDescent="0.25">
      <c r="A9" s="54"/>
      <c r="B9" s="54"/>
      <c r="C9" s="54"/>
      <c r="D9" s="54"/>
      <c r="E9" s="54"/>
      <c r="F9" s="54"/>
      <c r="G9" s="54"/>
      <c r="H9" s="54"/>
      <c r="I9" s="54"/>
      <c r="J9" s="54"/>
      <c r="K9" s="54"/>
      <c r="L9" s="153"/>
      <c r="M9" s="55"/>
      <c r="N9" s="153"/>
      <c r="O9" s="152"/>
      <c r="P9" s="56"/>
      <c r="Q9" s="152"/>
      <c r="R9" s="151"/>
      <c r="S9" s="58"/>
      <c r="T9" s="151"/>
      <c r="U9" s="150"/>
      <c r="V9" s="65"/>
      <c r="W9" s="150"/>
      <c r="X9" s="149"/>
      <c r="Y9" s="149"/>
      <c r="Z9" s="149"/>
      <c r="AA9" s="149"/>
      <c r="AB9" s="149"/>
      <c r="AC9" s="148"/>
      <c r="AD9" s="72"/>
      <c r="AE9" s="78">
        <f t="shared" si="0"/>
        <v>0</v>
      </c>
      <c r="AF9" s="78">
        <f t="shared" si="1"/>
        <v>0</v>
      </c>
      <c r="AG9" s="78">
        <f t="shared" si="2"/>
        <v>0</v>
      </c>
      <c r="AH9" s="147"/>
      <c r="AI9" s="147"/>
      <c r="AJ9" s="147"/>
      <c r="AK9" s="147"/>
      <c r="AL9" s="79">
        <f t="shared" si="3"/>
        <v>0</v>
      </c>
      <c r="BK9" s="84" t="s">
        <v>47</v>
      </c>
    </row>
    <row r="10" spans="1:63" s="57" customFormat="1" x14ac:dyDescent="0.25">
      <c r="A10" s="54"/>
      <c r="B10" s="54"/>
      <c r="C10" s="54"/>
      <c r="D10" s="54"/>
      <c r="E10" s="54"/>
      <c r="F10" s="54"/>
      <c r="G10" s="54"/>
      <c r="H10" s="54"/>
      <c r="I10" s="54"/>
      <c r="J10" s="54"/>
      <c r="K10" s="54"/>
      <c r="L10" s="153"/>
      <c r="M10" s="55"/>
      <c r="N10" s="153"/>
      <c r="O10" s="152"/>
      <c r="P10" s="56"/>
      <c r="Q10" s="152"/>
      <c r="R10" s="151"/>
      <c r="S10" s="58"/>
      <c r="T10" s="151"/>
      <c r="U10" s="150"/>
      <c r="V10" s="65"/>
      <c r="W10" s="150"/>
      <c r="X10" s="149"/>
      <c r="Y10" s="149"/>
      <c r="Z10" s="149"/>
      <c r="AA10" s="149"/>
      <c r="AB10" s="149"/>
      <c r="AC10" s="148"/>
      <c r="AD10" s="72"/>
      <c r="AE10" s="78">
        <f t="shared" si="0"/>
        <v>0</v>
      </c>
      <c r="AF10" s="78">
        <f t="shared" si="1"/>
        <v>0</v>
      </c>
      <c r="AG10" s="78">
        <f t="shared" si="2"/>
        <v>0</v>
      </c>
      <c r="AH10" s="147"/>
      <c r="AI10" s="147"/>
      <c r="AJ10" s="147"/>
      <c r="AK10" s="147"/>
      <c r="AL10" s="79">
        <f t="shared" si="3"/>
        <v>0</v>
      </c>
      <c r="BK10" s="84" t="s">
        <v>104</v>
      </c>
    </row>
    <row r="11" spans="1:63" s="57" customFormat="1" x14ac:dyDescent="0.25">
      <c r="A11" s="54"/>
      <c r="B11" s="54"/>
      <c r="C11" s="54"/>
      <c r="D11" s="54"/>
      <c r="E11" s="54"/>
      <c r="F11" s="54"/>
      <c r="G11" s="54"/>
      <c r="H11" s="54"/>
      <c r="I11" s="54"/>
      <c r="J11" s="54"/>
      <c r="K11" s="54"/>
      <c r="L11" s="153"/>
      <c r="M11" s="55"/>
      <c r="N11" s="153"/>
      <c r="O11" s="152"/>
      <c r="P11" s="56"/>
      <c r="Q11" s="152"/>
      <c r="R11" s="151"/>
      <c r="S11" s="58"/>
      <c r="T11" s="151"/>
      <c r="U11" s="150"/>
      <c r="V11" s="65"/>
      <c r="W11" s="150"/>
      <c r="X11" s="149"/>
      <c r="Y11" s="149"/>
      <c r="Z11" s="149"/>
      <c r="AA11" s="149"/>
      <c r="AB11" s="149"/>
      <c r="AC11" s="148"/>
      <c r="AD11" s="72"/>
      <c r="AE11" s="78">
        <f t="shared" si="0"/>
        <v>0</v>
      </c>
      <c r="AF11" s="78">
        <f t="shared" si="1"/>
        <v>0</v>
      </c>
      <c r="AG11" s="78">
        <f t="shared" si="2"/>
        <v>0</v>
      </c>
      <c r="AH11" s="147"/>
      <c r="AI11" s="147"/>
      <c r="AJ11" s="147"/>
      <c r="AK11" s="147"/>
      <c r="AL11" s="79">
        <f t="shared" si="3"/>
        <v>0</v>
      </c>
    </row>
    <row r="12" spans="1:63" s="57" customFormat="1" x14ac:dyDescent="0.25">
      <c r="A12" s="54"/>
      <c r="B12" s="54"/>
      <c r="C12" s="54"/>
      <c r="D12" s="54"/>
      <c r="E12" s="54"/>
      <c r="F12" s="54"/>
      <c r="G12" s="54"/>
      <c r="H12" s="54"/>
      <c r="I12" s="54"/>
      <c r="J12" s="54"/>
      <c r="K12" s="54"/>
      <c r="L12" s="153"/>
      <c r="M12" s="55"/>
      <c r="N12" s="153"/>
      <c r="O12" s="152"/>
      <c r="P12" s="56"/>
      <c r="Q12" s="152"/>
      <c r="R12" s="151"/>
      <c r="S12" s="58"/>
      <c r="T12" s="151"/>
      <c r="U12" s="150"/>
      <c r="V12" s="65"/>
      <c r="W12" s="150"/>
      <c r="X12" s="149"/>
      <c r="Y12" s="149"/>
      <c r="Z12" s="149"/>
      <c r="AA12" s="149"/>
      <c r="AB12" s="149"/>
      <c r="AC12" s="148"/>
      <c r="AD12" s="72"/>
      <c r="AE12" s="78">
        <f t="shared" si="0"/>
        <v>0</v>
      </c>
      <c r="AF12" s="78">
        <f t="shared" si="1"/>
        <v>0</v>
      </c>
      <c r="AG12" s="78">
        <f t="shared" si="2"/>
        <v>0</v>
      </c>
      <c r="AH12" s="147"/>
      <c r="AI12" s="147"/>
      <c r="AJ12" s="147"/>
      <c r="AK12" s="147"/>
      <c r="AL12" s="79">
        <f t="shared" si="3"/>
        <v>0</v>
      </c>
    </row>
    <row r="13" spans="1:63" s="57" customFormat="1" x14ac:dyDescent="0.25">
      <c r="A13" s="54"/>
      <c r="B13" s="54"/>
      <c r="C13" s="54"/>
      <c r="D13" s="54"/>
      <c r="E13" s="54"/>
      <c r="F13" s="54"/>
      <c r="G13" s="54"/>
      <c r="H13" s="54"/>
      <c r="I13" s="54"/>
      <c r="J13" s="54"/>
      <c r="K13" s="54"/>
      <c r="L13" s="153"/>
      <c r="M13" s="55"/>
      <c r="N13" s="153"/>
      <c r="O13" s="152"/>
      <c r="P13" s="56"/>
      <c r="Q13" s="152"/>
      <c r="R13" s="151"/>
      <c r="S13" s="58"/>
      <c r="T13" s="151"/>
      <c r="U13" s="150"/>
      <c r="V13" s="65"/>
      <c r="W13" s="150"/>
      <c r="X13" s="149"/>
      <c r="Y13" s="149"/>
      <c r="Z13" s="149"/>
      <c r="AA13" s="149"/>
      <c r="AB13" s="149"/>
      <c r="AC13" s="148"/>
      <c r="AD13" s="72"/>
      <c r="AE13" s="78">
        <f t="shared" si="0"/>
        <v>0</v>
      </c>
      <c r="AF13" s="78">
        <f t="shared" si="1"/>
        <v>0</v>
      </c>
      <c r="AG13" s="78">
        <f t="shared" si="2"/>
        <v>0</v>
      </c>
      <c r="AH13" s="147"/>
      <c r="AI13" s="147"/>
      <c r="AJ13" s="147"/>
      <c r="AK13" s="147"/>
      <c r="AL13" s="79">
        <f t="shared" si="3"/>
        <v>0</v>
      </c>
    </row>
    <row r="14" spans="1:63" s="57" customFormat="1" x14ac:dyDescent="0.25">
      <c r="A14" s="54"/>
      <c r="B14" s="54"/>
      <c r="C14" s="54"/>
      <c r="D14" s="54"/>
      <c r="E14" s="54"/>
      <c r="F14" s="54"/>
      <c r="G14" s="54"/>
      <c r="H14" s="54"/>
      <c r="I14" s="54"/>
      <c r="J14" s="54"/>
      <c r="K14" s="54"/>
      <c r="L14" s="153"/>
      <c r="M14" s="55"/>
      <c r="N14" s="153"/>
      <c r="O14" s="152"/>
      <c r="P14" s="56"/>
      <c r="Q14" s="152"/>
      <c r="R14" s="151"/>
      <c r="S14" s="58"/>
      <c r="T14" s="151"/>
      <c r="U14" s="150"/>
      <c r="V14" s="65"/>
      <c r="W14" s="150"/>
      <c r="X14" s="149"/>
      <c r="Y14" s="149"/>
      <c r="Z14" s="149"/>
      <c r="AA14" s="149"/>
      <c r="AB14" s="149"/>
      <c r="AC14" s="148"/>
      <c r="AD14" s="72"/>
      <c r="AE14" s="78">
        <f t="shared" si="0"/>
        <v>0</v>
      </c>
      <c r="AF14" s="78">
        <f t="shared" si="1"/>
        <v>0</v>
      </c>
      <c r="AG14" s="78">
        <f t="shared" si="2"/>
        <v>0</v>
      </c>
      <c r="AH14" s="147"/>
      <c r="AI14" s="147"/>
      <c r="AJ14" s="147"/>
      <c r="AK14" s="147"/>
      <c r="AL14" s="79">
        <f t="shared" si="3"/>
        <v>0</v>
      </c>
    </row>
    <row r="15" spans="1:63" s="57" customFormat="1" x14ac:dyDescent="0.25">
      <c r="A15" s="54"/>
      <c r="B15" s="54"/>
      <c r="C15" s="54"/>
      <c r="D15" s="54"/>
      <c r="E15" s="54"/>
      <c r="F15" s="54"/>
      <c r="G15" s="54"/>
      <c r="H15" s="54"/>
      <c r="I15" s="54"/>
      <c r="J15" s="54"/>
      <c r="K15" s="54"/>
      <c r="L15" s="153"/>
      <c r="M15" s="55"/>
      <c r="N15" s="153"/>
      <c r="O15" s="152"/>
      <c r="P15" s="56"/>
      <c r="Q15" s="152"/>
      <c r="R15" s="151"/>
      <c r="S15" s="58"/>
      <c r="T15" s="151"/>
      <c r="U15" s="150"/>
      <c r="V15" s="65"/>
      <c r="W15" s="150"/>
      <c r="X15" s="149"/>
      <c r="Y15" s="149"/>
      <c r="Z15" s="149"/>
      <c r="AA15" s="149"/>
      <c r="AB15" s="149"/>
      <c r="AC15" s="148"/>
      <c r="AD15" s="72"/>
      <c r="AE15" s="78">
        <f t="shared" si="0"/>
        <v>0</v>
      </c>
      <c r="AF15" s="78">
        <f t="shared" si="1"/>
        <v>0</v>
      </c>
      <c r="AG15" s="78">
        <f t="shared" si="2"/>
        <v>0</v>
      </c>
      <c r="AH15" s="147"/>
      <c r="AI15" s="147"/>
      <c r="AJ15" s="147"/>
      <c r="AK15" s="147"/>
      <c r="AL15" s="79">
        <f t="shared" si="3"/>
        <v>0</v>
      </c>
    </row>
    <row r="16" spans="1:63" s="57" customFormat="1" x14ac:dyDescent="0.25">
      <c r="A16" s="54"/>
      <c r="B16" s="54"/>
      <c r="C16" s="54"/>
      <c r="D16" s="54"/>
      <c r="E16" s="54"/>
      <c r="F16" s="54"/>
      <c r="G16" s="54"/>
      <c r="H16" s="54"/>
      <c r="I16" s="54"/>
      <c r="J16" s="54"/>
      <c r="K16" s="54"/>
      <c r="L16" s="153"/>
      <c r="M16" s="55"/>
      <c r="N16" s="153"/>
      <c r="O16" s="152"/>
      <c r="P16" s="56"/>
      <c r="Q16" s="152"/>
      <c r="R16" s="151"/>
      <c r="S16" s="58"/>
      <c r="T16" s="151"/>
      <c r="U16" s="150"/>
      <c r="V16" s="65"/>
      <c r="W16" s="150"/>
      <c r="X16" s="149"/>
      <c r="Y16" s="149"/>
      <c r="Z16" s="149"/>
      <c r="AA16" s="149"/>
      <c r="AB16" s="149"/>
      <c r="AC16" s="148"/>
      <c r="AD16" s="72"/>
      <c r="AE16" s="78">
        <f t="shared" si="0"/>
        <v>0</v>
      </c>
      <c r="AF16" s="78">
        <f t="shared" si="1"/>
        <v>0</v>
      </c>
      <c r="AG16" s="78">
        <f t="shared" si="2"/>
        <v>0</v>
      </c>
      <c r="AH16" s="147"/>
      <c r="AI16" s="147"/>
      <c r="AJ16" s="147"/>
      <c r="AK16" s="147"/>
      <c r="AL16" s="79">
        <f t="shared" si="3"/>
        <v>0</v>
      </c>
    </row>
    <row r="17" spans="1:38" s="57" customFormat="1" x14ac:dyDescent="0.25">
      <c r="A17" s="54"/>
      <c r="B17" s="67"/>
      <c r="C17" s="67"/>
      <c r="D17" s="54"/>
      <c r="E17" s="54"/>
      <c r="F17" s="54"/>
      <c r="G17" s="54"/>
      <c r="H17" s="54"/>
      <c r="I17" s="54"/>
      <c r="J17" s="54"/>
      <c r="K17" s="54"/>
      <c r="L17" s="153"/>
      <c r="M17" s="55"/>
      <c r="N17" s="153"/>
      <c r="O17" s="152"/>
      <c r="P17" s="56"/>
      <c r="Q17" s="152"/>
      <c r="R17" s="151"/>
      <c r="S17" s="58"/>
      <c r="T17" s="151"/>
      <c r="U17" s="150"/>
      <c r="V17" s="65"/>
      <c r="W17" s="150"/>
      <c r="X17" s="149"/>
      <c r="Y17" s="149"/>
      <c r="Z17" s="149"/>
      <c r="AA17" s="149"/>
      <c r="AB17" s="149"/>
      <c r="AC17" s="148"/>
      <c r="AD17" s="72"/>
      <c r="AE17" s="78">
        <f t="shared" si="0"/>
        <v>0</v>
      </c>
      <c r="AF17" s="78">
        <f t="shared" si="1"/>
        <v>0</v>
      </c>
      <c r="AG17" s="78">
        <f t="shared" si="2"/>
        <v>0</v>
      </c>
      <c r="AH17" s="147"/>
      <c r="AI17" s="147"/>
      <c r="AJ17" s="147"/>
      <c r="AK17" s="147"/>
      <c r="AL17" s="79">
        <f t="shared" si="3"/>
        <v>0</v>
      </c>
    </row>
    <row r="18" spans="1:38" s="57" customFormat="1" x14ac:dyDescent="0.25">
      <c r="A18" s="54"/>
      <c r="B18" s="54"/>
      <c r="C18" s="54"/>
      <c r="D18" s="54"/>
      <c r="E18" s="54"/>
      <c r="F18" s="54"/>
      <c r="G18" s="54"/>
      <c r="H18" s="54"/>
      <c r="I18" s="54"/>
      <c r="J18" s="54"/>
      <c r="K18" s="54"/>
      <c r="L18" s="153"/>
      <c r="M18" s="55"/>
      <c r="N18" s="153"/>
      <c r="O18" s="152"/>
      <c r="P18" s="56"/>
      <c r="Q18" s="152"/>
      <c r="R18" s="151"/>
      <c r="S18" s="58"/>
      <c r="T18" s="151"/>
      <c r="U18" s="150"/>
      <c r="V18" s="65"/>
      <c r="W18" s="150"/>
      <c r="X18" s="149"/>
      <c r="Y18" s="149"/>
      <c r="Z18" s="149"/>
      <c r="AA18" s="149"/>
      <c r="AB18" s="149"/>
      <c r="AC18" s="148"/>
      <c r="AD18" s="72"/>
      <c r="AE18" s="78">
        <f t="shared" si="0"/>
        <v>0</v>
      </c>
      <c r="AF18" s="78">
        <f t="shared" si="1"/>
        <v>0</v>
      </c>
      <c r="AG18" s="78">
        <f t="shared" si="2"/>
        <v>0</v>
      </c>
      <c r="AH18" s="147"/>
      <c r="AI18" s="147"/>
      <c r="AJ18" s="147"/>
      <c r="AK18" s="147"/>
      <c r="AL18" s="79">
        <f t="shared" si="3"/>
        <v>0</v>
      </c>
    </row>
    <row r="19" spans="1:38" s="57" customFormat="1" x14ac:dyDescent="0.25">
      <c r="A19" s="54"/>
      <c r="B19" s="54"/>
      <c r="C19" s="54"/>
      <c r="D19" s="54"/>
      <c r="E19" s="54"/>
      <c r="F19" s="54"/>
      <c r="G19" s="54"/>
      <c r="H19" s="54"/>
      <c r="I19" s="54"/>
      <c r="J19" s="54"/>
      <c r="K19" s="54"/>
      <c r="L19" s="153"/>
      <c r="M19" s="55"/>
      <c r="N19" s="153"/>
      <c r="O19" s="152"/>
      <c r="P19" s="56"/>
      <c r="Q19" s="152"/>
      <c r="R19" s="151"/>
      <c r="S19" s="58"/>
      <c r="T19" s="151"/>
      <c r="U19" s="150"/>
      <c r="V19" s="65"/>
      <c r="W19" s="150"/>
      <c r="X19" s="149"/>
      <c r="Y19" s="149"/>
      <c r="Z19" s="149"/>
      <c r="AA19" s="149"/>
      <c r="AB19" s="149"/>
      <c r="AC19" s="148"/>
      <c r="AD19" s="72"/>
      <c r="AE19" s="78">
        <f t="shared" si="0"/>
        <v>0</v>
      </c>
      <c r="AF19" s="78">
        <f t="shared" si="1"/>
        <v>0</v>
      </c>
      <c r="AG19" s="78">
        <f t="shared" si="2"/>
        <v>0</v>
      </c>
      <c r="AH19" s="147"/>
      <c r="AI19" s="147"/>
      <c r="AJ19" s="147"/>
      <c r="AK19" s="147"/>
      <c r="AL19" s="79">
        <f t="shared" si="3"/>
        <v>0</v>
      </c>
    </row>
    <row r="20" spans="1:38" s="57" customFormat="1" x14ac:dyDescent="0.25">
      <c r="A20" s="54"/>
      <c r="B20" s="54"/>
      <c r="C20" s="54"/>
      <c r="D20" s="54"/>
      <c r="E20" s="54"/>
      <c r="F20" s="54"/>
      <c r="G20" s="54"/>
      <c r="H20" s="54"/>
      <c r="I20" s="54"/>
      <c r="J20" s="54"/>
      <c r="K20" s="54"/>
      <c r="L20" s="153"/>
      <c r="M20" s="55"/>
      <c r="N20" s="153"/>
      <c r="O20" s="152"/>
      <c r="P20" s="56"/>
      <c r="Q20" s="152"/>
      <c r="R20" s="151"/>
      <c r="S20" s="58"/>
      <c r="T20" s="151"/>
      <c r="U20" s="150"/>
      <c r="V20" s="65"/>
      <c r="W20" s="150"/>
      <c r="X20" s="149"/>
      <c r="Y20" s="149"/>
      <c r="Z20" s="149"/>
      <c r="AA20" s="149"/>
      <c r="AB20" s="149"/>
      <c r="AC20" s="148"/>
      <c r="AD20" s="72"/>
      <c r="AE20" s="78">
        <f t="shared" si="0"/>
        <v>0</v>
      </c>
      <c r="AF20" s="78">
        <f t="shared" si="1"/>
        <v>0</v>
      </c>
      <c r="AG20" s="78">
        <f t="shared" si="2"/>
        <v>0</v>
      </c>
      <c r="AH20" s="147"/>
      <c r="AI20" s="147"/>
      <c r="AJ20" s="147"/>
      <c r="AK20" s="147"/>
      <c r="AL20" s="79">
        <f t="shared" si="3"/>
        <v>0</v>
      </c>
    </row>
    <row r="21" spans="1:38" s="57" customFormat="1" x14ac:dyDescent="0.25">
      <c r="A21" s="54"/>
      <c r="B21" s="54"/>
      <c r="C21" s="54"/>
      <c r="D21" s="54"/>
      <c r="E21" s="54"/>
      <c r="F21" s="54"/>
      <c r="G21" s="54"/>
      <c r="H21" s="54"/>
      <c r="I21" s="54"/>
      <c r="J21" s="54"/>
      <c r="K21" s="54"/>
      <c r="L21" s="153"/>
      <c r="M21" s="55"/>
      <c r="N21" s="153"/>
      <c r="O21" s="152"/>
      <c r="P21" s="56"/>
      <c r="Q21" s="152"/>
      <c r="R21" s="151"/>
      <c r="S21" s="58"/>
      <c r="T21" s="151"/>
      <c r="U21" s="150"/>
      <c r="V21" s="65"/>
      <c r="W21" s="150"/>
      <c r="X21" s="149"/>
      <c r="Y21" s="149"/>
      <c r="Z21" s="149"/>
      <c r="AA21" s="149"/>
      <c r="AB21" s="149"/>
      <c r="AC21" s="148"/>
      <c r="AD21" s="72"/>
      <c r="AE21" s="78">
        <f t="shared" si="0"/>
        <v>0</v>
      </c>
      <c r="AF21" s="78">
        <f t="shared" si="1"/>
        <v>0</v>
      </c>
      <c r="AG21" s="78">
        <f t="shared" si="2"/>
        <v>0</v>
      </c>
      <c r="AH21" s="147"/>
      <c r="AI21" s="147"/>
      <c r="AJ21" s="147"/>
      <c r="AK21" s="147"/>
      <c r="AL21" s="79">
        <f t="shared" si="3"/>
        <v>0</v>
      </c>
    </row>
    <row r="22" spans="1:38" s="57" customFormat="1" x14ac:dyDescent="0.25">
      <c r="A22" s="54"/>
      <c r="B22" s="54"/>
      <c r="C22" s="54"/>
      <c r="D22" s="54"/>
      <c r="E22" s="54"/>
      <c r="F22" s="54"/>
      <c r="G22" s="54"/>
      <c r="H22" s="54"/>
      <c r="I22" s="54"/>
      <c r="J22" s="54"/>
      <c r="K22" s="54"/>
      <c r="L22" s="153"/>
      <c r="M22" s="55"/>
      <c r="N22" s="153"/>
      <c r="O22" s="152"/>
      <c r="P22" s="56"/>
      <c r="Q22" s="152"/>
      <c r="R22" s="151"/>
      <c r="S22" s="58"/>
      <c r="T22" s="151"/>
      <c r="U22" s="150"/>
      <c r="V22" s="65"/>
      <c r="W22" s="150"/>
      <c r="X22" s="149"/>
      <c r="Y22" s="149"/>
      <c r="Z22" s="149"/>
      <c r="AA22" s="149"/>
      <c r="AB22" s="149"/>
      <c r="AC22" s="148"/>
      <c r="AD22" s="72"/>
      <c r="AE22" s="78">
        <f t="shared" si="0"/>
        <v>0</v>
      </c>
      <c r="AF22" s="78">
        <f t="shared" si="1"/>
        <v>0</v>
      </c>
      <c r="AG22" s="78">
        <f t="shared" si="2"/>
        <v>0</v>
      </c>
      <c r="AH22" s="147"/>
      <c r="AI22" s="147"/>
      <c r="AJ22" s="147"/>
      <c r="AK22" s="147"/>
      <c r="AL22" s="79">
        <f t="shared" si="3"/>
        <v>0</v>
      </c>
    </row>
    <row r="23" spans="1:38" s="57" customFormat="1" x14ac:dyDescent="0.25">
      <c r="A23" s="54"/>
      <c r="B23" s="54"/>
      <c r="C23" s="54"/>
      <c r="D23" s="54"/>
      <c r="E23" s="54"/>
      <c r="F23" s="54"/>
      <c r="G23" s="54"/>
      <c r="H23" s="54"/>
      <c r="I23" s="54"/>
      <c r="J23" s="54"/>
      <c r="K23" s="54"/>
      <c r="L23" s="153"/>
      <c r="M23" s="55"/>
      <c r="N23" s="153"/>
      <c r="O23" s="152"/>
      <c r="P23" s="56"/>
      <c r="Q23" s="152"/>
      <c r="R23" s="151"/>
      <c r="S23" s="58"/>
      <c r="T23" s="151"/>
      <c r="U23" s="150"/>
      <c r="V23" s="65"/>
      <c r="W23" s="150"/>
      <c r="X23" s="149"/>
      <c r="Y23" s="149"/>
      <c r="Z23" s="149"/>
      <c r="AA23" s="149"/>
      <c r="AB23" s="149"/>
      <c r="AC23" s="148"/>
      <c r="AD23" s="72"/>
      <c r="AE23" s="78">
        <f t="shared" si="0"/>
        <v>0</v>
      </c>
      <c r="AF23" s="78">
        <f t="shared" si="1"/>
        <v>0</v>
      </c>
      <c r="AG23" s="78">
        <f t="shared" si="2"/>
        <v>0</v>
      </c>
      <c r="AH23" s="147"/>
      <c r="AI23" s="147"/>
      <c r="AJ23" s="147"/>
      <c r="AK23" s="147"/>
      <c r="AL23" s="79">
        <f t="shared" si="3"/>
        <v>0</v>
      </c>
    </row>
    <row r="24" spans="1:38" s="57" customFormat="1" x14ac:dyDescent="0.25">
      <c r="A24" s="54"/>
      <c r="B24" s="54"/>
      <c r="C24" s="54"/>
      <c r="D24" s="54"/>
      <c r="E24" s="54"/>
      <c r="F24" s="54"/>
      <c r="G24" s="54"/>
      <c r="H24" s="54"/>
      <c r="I24" s="54"/>
      <c r="J24" s="54"/>
      <c r="K24" s="54"/>
      <c r="L24" s="153"/>
      <c r="M24" s="55"/>
      <c r="N24" s="153"/>
      <c r="O24" s="152"/>
      <c r="P24" s="56"/>
      <c r="Q24" s="152"/>
      <c r="R24" s="151"/>
      <c r="S24" s="58"/>
      <c r="T24" s="151"/>
      <c r="U24" s="150"/>
      <c r="V24" s="65"/>
      <c r="W24" s="150"/>
      <c r="X24" s="149"/>
      <c r="Y24" s="149"/>
      <c r="Z24" s="149"/>
      <c r="AA24" s="149"/>
      <c r="AB24" s="149"/>
      <c r="AC24" s="148"/>
      <c r="AD24" s="72"/>
      <c r="AE24" s="78">
        <f t="shared" si="0"/>
        <v>0</v>
      </c>
      <c r="AF24" s="78">
        <f t="shared" si="1"/>
        <v>0</v>
      </c>
      <c r="AG24" s="78">
        <f t="shared" si="2"/>
        <v>0</v>
      </c>
      <c r="AH24" s="147"/>
      <c r="AI24" s="147"/>
      <c r="AJ24" s="147"/>
      <c r="AK24" s="147"/>
      <c r="AL24" s="79">
        <f t="shared" si="3"/>
        <v>0</v>
      </c>
    </row>
    <row r="25" spans="1:38" s="57" customFormat="1" x14ac:dyDescent="0.25">
      <c r="A25" s="54"/>
      <c r="B25" s="54"/>
      <c r="C25" s="54"/>
      <c r="D25" s="54"/>
      <c r="E25" s="54"/>
      <c r="F25" s="54"/>
      <c r="G25" s="54"/>
      <c r="H25" s="54"/>
      <c r="I25" s="54"/>
      <c r="J25" s="54"/>
      <c r="K25" s="54"/>
      <c r="L25" s="153"/>
      <c r="M25" s="55"/>
      <c r="N25" s="153"/>
      <c r="O25" s="152"/>
      <c r="P25" s="56"/>
      <c r="Q25" s="152"/>
      <c r="R25" s="151"/>
      <c r="S25" s="58"/>
      <c r="T25" s="151"/>
      <c r="U25" s="150"/>
      <c r="V25" s="65"/>
      <c r="W25" s="150"/>
      <c r="X25" s="149"/>
      <c r="Y25" s="149"/>
      <c r="Z25" s="149"/>
      <c r="AA25" s="149"/>
      <c r="AB25" s="149"/>
      <c r="AC25" s="148"/>
      <c r="AD25" s="72"/>
      <c r="AE25" s="78">
        <f t="shared" si="0"/>
        <v>0</v>
      </c>
      <c r="AF25" s="78">
        <f t="shared" si="1"/>
        <v>0</v>
      </c>
      <c r="AG25" s="78">
        <f t="shared" si="2"/>
        <v>0</v>
      </c>
      <c r="AH25" s="147"/>
      <c r="AI25" s="147"/>
      <c r="AJ25" s="147"/>
      <c r="AK25" s="147"/>
      <c r="AL25" s="79">
        <f t="shared" si="3"/>
        <v>0</v>
      </c>
    </row>
    <row r="26" spans="1:38" s="57" customFormat="1" x14ac:dyDescent="0.25">
      <c r="A26" s="54"/>
      <c r="B26" s="54"/>
      <c r="C26" s="54"/>
      <c r="D26" s="54"/>
      <c r="E26" s="54"/>
      <c r="F26" s="54"/>
      <c r="G26" s="54"/>
      <c r="H26" s="54"/>
      <c r="I26" s="54"/>
      <c r="J26" s="54"/>
      <c r="K26" s="54"/>
      <c r="L26" s="153"/>
      <c r="M26" s="55"/>
      <c r="N26" s="153"/>
      <c r="O26" s="152"/>
      <c r="P26" s="56"/>
      <c r="Q26" s="152"/>
      <c r="R26" s="151"/>
      <c r="S26" s="58"/>
      <c r="T26" s="151"/>
      <c r="U26" s="150"/>
      <c r="V26" s="65"/>
      <c r="W26" s="150"/>
      <c r="X26" s="149"/>
      <c r="Y26" s="149"/>
      <c r="Z26" s="149"/>
      <c r="AA26" s="149"/>
      <c r="AB26" s="149"/>
      <c r="AC26" s="148"/>
      <c r="AD26" s="72"/>
      <c r="AE26" s="78">
        <f t="shared" si="0"/>
        <v>0</v>
      </c>
      <c r="AF26" s="78">
        <f t="shared" si="1"/>
        <v>0</v>
      </c>
      <c r="AG26" s="78">
        <f t="shared" si="2"/>
        <v>0</v>
      </c>
      <c r="AH26" s="147"/>
      <c r="AI26" s="147"/>
      <c r="AJ26" s="147"/>
      <c r="AK26" s="147"/>
      <c r="AL26" s="79">
        <f t="shared" si="3"/>
        <v>0</v>
      </c>
    </row>
    <row r="27" spans="1:38" s="57" customFormat="1" x14ac:dyDescent="0.25">
      <c r="A27" s="54"/>
      <c r="B27" s="54"/>
      <c r="C27" s="54"/>
      <c r="D27" s="54"/>
      <c r="E27" s="54"/>
      <c r="F27" s="54"/>
      <c r="G27" s="54"/>
      <c r="H27" s="54"/>
      <c r="I27" s="54"/>
      <c r="J27" s="54"/>
      <c r="K27" s="54"/>
      <c r="L27" s="153"/>
      <c r="M27" s="55"/>
      <c r="N27" s="153"/>
      <c r="O27" s="152"/>
      <c r="P27" s="56"/>
      <c r="Q27" s="152"/>
      <c r="R27" s="151"/>
      <c r="S27" s="58"/>
      <c r="T27" s="151"/>
      <c r="U27" s="150"/>
      <c r="V27" s="65"/>
      <c r="W27" s="150"/>
      <c r="X27" s="149"/>
      <c r="Y27" s="149"/>
      <c r="Z27" s="149"/>
      <c r="AA27" s="149"/>
      <c r="AB27" s="149"/>
      <c r="AC27" s="148"/>
      <c r="AD27" s="72"/>
      <c r="AE27" s="78">
        <f t="shared" si="0"/>
        <v>0</v>
      </c>
      <c r="AF27" s="78">
        <f t="shared" si="1"/>
        <v>0</v>
      </c>
      <c r="AG27" s="78">
        <f t="shared" si="2"/>
        <v>0</v>
      </c>
      <c r="AH27" s="147"/>
      <c r="AI27" s="147"/>
      <c r="AJ27" s="147"/>
      <c r="AK27" s="147"/>
      <c r="AL27" s="79">
        <f t="shared" si="3"/>
        <v>0</v>
      </c>
    </row>
    <row r="28" spans="1:38" s="57" customFormat="1" x14ac:dyDescent="0.25">
      <c r="A28" s="54"/>
      <c r="B28" s="54"/>
      <c r="C28" s="54"/>
      <c r="D28" s="54"/>
      <c r="E28" s="54"/>
      <c r="F28" s="54"/>
      <c r="G28" s="54"/>
      <c r="H28" s="54"/>
      <c r="I28" s="54"/>
      <c r="J28" s="54"/>
      <c r="K28" s="54"/>
      <c r="L28" s="153"/>
      <c r="M28" s="55"/>
      <c r="N28" s="153"/>
      <c r="O28" s="152"/>
      <c r="P28" s="56"/>
      <c r="Q28" s="152"/>
      <c r="R28" s="151"/>
      <c r="S28" s="58"/>
      <c r="T28" s="151"/>
      <c r="U28" s="150"/>
      <c r="V28" s="65"/>
      <c r="W28" s="150"/>
      <c r="X28" s="149"/>
      <c r="Y28" s="149"/>
      <c r="Z28" s="149"/>
      <c r="AA28" s="149"/>
      <c r="AB28" s="149"/>
      <c r="AC28" s="148"/>
      <c r="AD28" s="72"/>
      <c r="AE28" s="78">
        <f t="shared" si="0"/>
        <v>0</v>
      </c>
      <c r="AF28" s="78">
        <f t="shared" si="1"/>
        <v>0</v>
      </c>
      <c r="AG28" s="78">
        <f t="shared" si="2"/>
        <v>0</v>
      </c>
      <c r="AH28" s="147"/>
      <c r="AI28" s="147"/>
      <c r="AJ28" s="147"/>
      <c r="AK28" s="147"/>
      <c r="AL28" s="79">
        <f t="shared" si="3"/>
        <v>0</v>
      </c>
    </row>
    <row r="29" spans="1:38" s="57" customFormat="1" x14ac:dyDescent="0.25">
      <c r="A29" s="54"/>
      <c r="B29" s="54"/>
      <c r="C29" s="54"/>
      <c r="D29" s="54"/>
      <c r="E29" s="54"/>
      <c r="F29" s="54"/>
      <c r="G29" s="54"/>
      <c r="H29" s="54"/>
      <c r="I29" s="54"/>
      <c r="J29" s="54"/>
      <c r="K29" s="54"/>
      <c r="L29" s="153"/>
      <c r="M29" s="55"/>
      <c r="N29" s="153"/>
      <c r="O29" s="152"/>
      <c r="P29" s="56"/>
      <c r="Q29" s="152"/>
      <c r="R29" s="151"/>
      <c r="S29" s="58"/>
      <c r="T29" s="151"/>
      <c r="U29" s="150"/>
      <c r="V29" s="65"/>
      <c r="W29" s="150"/>
      <c r="X29" s="149"/>
      <c r="Y29" s="149"/>
      <c r="Z29" s="149"/>
      <c r="AA29" s="149"/>
      <c r="AB29" s="149"/>
      <c r="AC29" s="148"/>
      <c r="AD29" s="72"/>
      <c r="AE29" s="78">
        <f t="shared" si="0"/>
        <v>0</v>
      </c>
      <c r="AF29" s="78">
        <f t="shared" si="1"/>
        <v>0</v>
      </c>
      <c r="AG29" s="78">
        <f t="shared" si="2"/>
        <v>0</v>
      </c>
      <c r="AH29" s="147"/>
      <c r="AI29" s="147"/>
      <c r="AJ29" s="147"/>
      <c r="AK29" s="147"/>
      <c r="AL29" s="79">
        <f t="shared" si="3"/>
        <v>0</v>
      </c>
    </row>
    <row r="30" spans="1:38" s="57" customFormat="1" x14ac:dyDescent="0.25">
      <c r="A30" s="54"/>
      <c r="B30" s="54"/>
      <c r="C30" s="54"/>
      <c r="D30" s="54"/>
      <c r="E30" s="54"/>
      <c r="F30" s="54"/>
      <c r="G30" s="54"/>
      <c r="H30" s="54"/>
      <c r="I30" s="54"/>
      <c r="J30" s="54"/>
      <c r="K30" s="54"/>
      <c r="L30" s="153"/>
      <c r="M30" s="55"/>
      <c r="N30" s="153"/>
      <c r="O30" s="152"/>
      <c r="P30" s="56"/>
      <c r="Q30" s="152"/>
      <c r="R30" s="151"/>
      <c r="S30" s="58"/>
      <c r="T30" s="151"/>
      <c r="U30" s="150"/>
      <c r="V30" s="65"/>
      <c r="W30" s="150"/>
      <c r="X30" s="149"/>
      <c r="Y30" s="149"/>
      <c r="Z30" s="149"/>
      <c r="AA30" s="149"/>
      <c r="AB30" s="149"/>
      <c r="AC30" s="148"/>
      <c r="AD30" s="72"/>
      <c r="AE30" s="78">
        <f t="shared" si="0"/>
        <v>0</v>
      </c>
      <c r="AF30" s="78">
        <f t="shared" si="1"/>
        <v>0</v>
      </c>
      <c r="AG30" s="78">
        <f t="shared" si="2"/>
        <v>0</v>
      </c>
      <c r="AH30" s="147"/>
      <c r="AI30" s="147"/>
      <c r="AJ30" s="147"/>
      <c r="AK30" s="147"/>
      <c r="AL30" s="79">
        <f t="shared" si="3"/>
        <v>0</v>
      </c>
    </row>
    <row r="31" spans="1:38" s="57" customFormat="1" x14ac:dyDescent="0.25">
      <c r="A31" s="125"/>
      <c r="B31" s="125"/>
      <c r="C31" s="125"/>
      <c r="D31" s="125"/>
      <c r="E31" s="125"/>
      <c r="F31" s="125"/>
      <c r="G31" s="125">
        <f>SUM(G3:G30)</f>
        <v>0</v>
      </c>
      <c r="H31" s="125">
        <f t="shared" ref="H31:K31" si="4">SUM(H3:H30)</f>
        <v>0</v>
      </c>
      <c r="I31" s="125">
        <f t="shared" si="4"/>
        <v>0</v>
      </c>
      <c r="J31" s="125">
        <f t="shared" si="4"/>
        <v>0</v>
      </c>
      <c r="K31" s="125">
        <f t="shared" si="4"/>
        <v>0</v>
      </c>
      <c r="L31" s="126">
        <f>SUM(L3:L30)</f>
        <v>0</v>
      </c>
      <c r="M31" s="125"/>
      <c r="N31" s="126">
        <f>SUM(N3:N30)</f>
        <v>0</v>
      </c>
      <c r="O31" s="126">
        <f>SUM(O3:O30)</f>
        <v>0</v>
      </c>
      <c r="P31" s="125"/>
      <c r="Q31" s="126">
        <f>SUM(Q3:Q30)</f>
        <v>0</v>
      </c>
      <c r="R31" s="126">
        <f>SUM(R3:R30)</f>
        <v>0</v>
      </c>
      <c r="S31" s="125"/>
      <c r="T31" s="126">
        <f>SUM(T3:T30)</f>
        <v>0</v>
      </c>
      <c r="U31" s="126">
        <f>SUM(U3:U30)</f>
        <v>0</v>
      </c>
      <c r="V31" s="125"/>
      <c r="W31" s="126">
        <f t="shared" ref="W31:AC31" si="5">SUM(W3:W30)</f>
        <v>0</v>
      </c>
      <c r="X31" s="126">
        <f t="shared" si="5"/>
        <v>0</v>
      </c>
      <c r="Y31" s="126">
        <f t="shared" si="5"/>
        <v>0</v>
      </c>
      <c r="Z31" s="126">
        <f t="shared" si="5"/>
        <v>0</v>
      </c>
      <c r="AA31" s="126">
        <f t="shared" si="5"/>
        <v>0</v>
      </c>
      <c r="AB31" s="126">
        <f t="shared" si="5"/>
        <v>0</v>
      </c>
      <c r="AC31" s="126">
        <f t="shared" si="5"/>
        <v>0</v>
      </c>
      <c r="AD31" s="127"/>
      <c r="AE31" s="126">
        <f t="shared" ref="AE31:AL31" si="6">SUM(AE3:AE30)</f>
        <v>0</v>
      </c>
      <c r="AF31" s="126">
        <f t="shared" si="6"/>
        <v>0</v>
      </c>
      <c r="AG31" s="126">
        <f t="shared" si="6"/>
        <v>0</v>
      </c>
      <c r="AH31" s="126">
        <f t="shared" si="6"/>
        <v>0</v>
      </c>
      <c r="AI31" s="126">
        <f t="shared" si="6"/>
        <v>0</v>
      </c>
      <c r="AJ31" s="126">
        <f t="shared" si="6"/>
        <v>0</v>
      </c>
      <c r="AK31" s="126">
        <f t="shared" si="6"/>
        <v>0</v>
      </c>
      <c r="AL31" s="126">
        <f t="shared" si="6"/>
        <v>0</v>
      </c>
    </row>
    <row r="32" spans="1:38" ht="15.75" thickBot="1" x14ac:dyDescent="0.3">
      <c r="K32" s="139"/>
      <c r="L32"/>
      <c r="M32" s="139"/>
      <c r="N32" s="139"/>
      <c r="O32"/>
      <c r="P32" s="139"/>
      <c r="Q32" s="139"/>
      <c r="R32"/>
      <c r="S32" s="139"/>
      <c r="T32" s="139"/>
      <c r="U32"/>
      <c r="V32"/>
      <c r="W32" s="140"/>
      <c r="X32" s="140"/>
      <c r="Y32" s="140"/>
      <c r="Z32" s="140"/>
      <c r="AA32" s="140"/>
      <c r="AB32" s="140"/>
      <c r="AC32" s="140"/>
      <c r="AD32" s="141"/>
      <c r="AE32" s="141"/>
      <c r="AF32" s="141"/>
      <c r="AG32"/>
      <c r="AH32"/>
      <c r="AI32"/>
      <c r="AJ32"/>
      <c r="AK32" s="141"/>
    </row>
    <row r="33" spans="1:37" ht="85.5" x14ac:dyDescent="0.25">
      <c r="A33" s="235" t="s">
        <v>126</v>
      </c>
      <c r="B33" s="236"/>
      <c r="C33" s="236"/>
      <c r="D33" s="236"/>
      <c r="E33" s="236"/>
      <c r="F33" s="236"/>
      <c r="G33" s="237"/>
      <c r="H33" s="75" t="s">
        <v>94</v>
      </c>
      <c r="I33" s="75" t="s">
        <v>95</v>
      </c>
      <c r="J33" s="75" t="s">
        <v>96</v>
      </c>
      <c r="K33" s="75" t="s">
        <v>90</v>
      </c>
      <c r="L33" s="75" t="s">
        <v>91</v>
      </c>
      <c r="M33" s="75" t="s">
        <v>131</v>
      </c>
      <c r="N33" s="139"/>
      <c r="O33"/>
      <c r="P33" s="139"/>
      <c r="Q33" s="139"/>
      <c r="R33"/>
      <c r="S33" s="139"/>
      <c r="T33" s="139"/>
      <c r="U33"/>
      <c r="V33"/>
      <c r="W33" s="140"/>
      <c r="X33" s="140"/>
      <c r="Y33" s="140"/>
      <c r="Z33" s="140"/>
      <c r="AA33" s="140"/>
      <c r="AB33" s="140"/>
      <c r="AC33" s="140"/>
      <c r="AD33" s="141"/>
      <c r="AE33" s="141"/>
      <c r="AF33" s="141"/>
      <c r="AG33"/>
      <c r="AH33"/>
      <c r="AI33"/>
      <c r="AJ33"/>
      <c r="AK33" s="141"/>
    </row>
    <row r="34" spans="1:37" ht="18.75" x14ac:dyDescent="0.3">
      <c r="A34" s="128"/>
      <c r="B34" s="135" t="s">
        <v>132</v>
      </c>
      <c r="C34" s="135" t="s">
        <v>150</v>
      </c>
      <c r="D34" s="238" t="s">
        <v>131</v>
      </c>
      <c r="E34" s="238"/>
      <c r="F34" s="238"/>
      <c r="G34" s="239"/>
      <c r="H34" s="154"/>
      <c r="I34" s="154"/>
      <c r="J34" s="154"/>
      <c r="K34" s="155"/>
      <c r="L34" s="75" t="s">
        <v>140</v>
      </c>
      <c r="M34" s="139"/>
      <c r="N34" s="139"/>
      <c r="O34"/>
      <c r="P34" s="139"/>
      <c r="Q34" s="139"/>
      <c r="R34"/>
      <c r="S34" s="139"/>
      <c r="T34" s="139"/>
      <c r="U34"/>
      <c r="V34"/>
      <c r="W34" s="140"/>
      <c r="X34" s="140"/>
      <c r="Y34" s="140"/>
      <c r="Z34" s="140"/>
      <c r="AA34" s="140"/>
      <c r="AB34" s="140"/>
      <c r="AC34" s="140"/>
      <c r="AD34" s="141"/>
      <c r="AE34" s="141"/>
      <c r="AF34" s="141"/>
      <c r="AG34"/>
      <c r="AH34"/>
      <c r="AI34"/>
      <c r="AJ34"/>
      <c r="AK34" s="141"/>
    </row>
    <row r="35" spans="1:37" ht="44.45" customHeight="1" x14ac:dyDescent="0.25">
      <c r="A35" s="129" t="s">
        <v>134</v>
      </c>
      <c r="B35" s="144">
        <f>SUMIF(B3:B30,"Tête de cordée",AF3:AF30)+B40</f>
        <v>0</v>
      </c>
      <c r="C35" s="144">
        <f>SUMIF(B3:B30,"tête de cordée",AG3:AG30)</f>
        <v>0</v>
      </c>
      <c r="D35" s="240"/>
      <c r="E35" s="240"/>
      <c r="F35" s="240"/>
      <c r="G35" s="241"/>
      <c r="H35" s="156">
        <f>SUMIF(B4:B30,"Tête de cordée",AH4:AH30)</f>
        <v>0</v>
      </c>
      <c r="I35" s="156">
        <f>AI31</f>
        <v>0</v>
      </c>
      <c r="J35" s="156">
        <f>AJ31</f>
        <v>0</v>
      </c>
      <c r="K35" s="156">
        <f>AK31</f>
        <v>0</v>
      </c>
      <c r="L35" s="156">
        <f>SUM(H35:K35)</f>
        <v>0</v>
      </c>
      <c r="M35" s="157"/>
      <c r="N35" s="139"/>
      <c r="O35"/>
      <c r="P35" s="139"/>
      <c r="Q35" s="139"/>
      <c r="R35"/>
      <c r="S35" s="139"/>
      <c r="T35" s="139"/>
      <c r="U35"/>
      <c r="V35"/>
      <c r="W35" s="140"/>
      <c r="X35" s="140"/>
      <c r="Y35" s="140"/>
      <c r="Z35" s="140"/>
      <c r="AA35" s="140"/>
      <c r="AB35" s="140"/>
      <c r="AC35" s="140"/>
      <c r="AD35" s="141"/>
      <c r="AE35" s="141"/>
      <c r="AF35" s="141"/>
      <c r="AG35"/>
      <c r="AH35"/>
      <c r="AI35"/>
      <c r="AJ35"/>
      <c r="AK35" s="141"/>
    </row>
    <row r="36" spans="1:37" ht="41.1" customHeight="1" x14ac:dyDescent="0.25">
      <c r="A36" s="130" t="s">
        <v>128</v>
      </c>
      <c r="B36" s="145">
        <f>SUMIF(B3:B30,"Tête de cordée",N3:N30)</f>
        <v>0</v>
      </c>
      <c r="D36" s="242"/>
      <c r="E36" s="242"/>
      <c r="F36" s="242"/>
      <c r="G36" s="243"/>
      <c r="K36" s="139"/>
      <c r="L36"/>
      <c r="M36" s="139"/>
      <c r="N36" s="139"/>
      <c r="O36"/>
      <c r="P36" s="139"/>
      <c r="Q36" s="139"/>
      <c r="R36"/>
      <c r="S36" s="139"/>
      <c r="T36" s="139"/>
      <c r="U36"/>
      <c r="V36"/>
      <c r="W36" s="140"/>
      <c r="X36" s="140"/>
      <c r="Y36" s="140"/>
      <c r="Z36" s="140"/>
      <c r="AA36" s="140"/>
      <c r="AB36" s="140"/>
      <c r="AC36" s="140"/>
      <c r="AD36" s="141"/>
      <c r="AE36" s="141"/>
      <c r="AF36" s="141"/>
      <c r="AG36"/>
      <c r="AH36"/>
      <c r="AI36"/>
      <c r="AJ36"/>
      <c r="AK36" s="141"/>
    </row>
    <row r="37" spans="1:37" ht="39.950000000000003" customHeight="1" x14ac:dyDescent="0.25">
      <c r="A37" s="130" t="s">
        <v>129</v>
      </c>
      <c r="B37" s="145">
        <f>SUMIF(B3:B30,"Tête de cordée",Q3:Q30)</f>
        <v>0</v>
      </c>
      <c r="D37" s="242"/>
      <c r="E37" s="242"/>
      <c r="F37" s="242"/>
      <c r="G37" s="243"/>
      <c r="K37" s="139"/>
      <c r="L37"/>
      <c r="M37" s="139"/>
      <c r="N37" s="139"/>
      <c r="O37"/>
      <c r="P37" s="139"/>
      <c r="Q37" s="139"/>
      <c r="R37"/>
      <c r="S37" s="139"/>
      <c r="T37" s="139"/>
      <c r="U37"/>
      <c r="V37"/>
      <c r="W37" s="140"/>
      <c r="X37" s="140"/>
      <c r="Y37" s="140"/>
      <c r="Z37" s="140"/>
      <c r="AA37" s="140"/>
      <c r="AB37" s="140"/>
      <c r="AC37" s="140"/>
      <c r="AD37" s="141"/>
      <c r="AE37" s="141"/>
      <c r="AF37" s="141"/>
      <c r="AG37"/>
      <c r="AH37"/>
      <c r="AI37"/>
      <c r="AJ37"/>
      <c r="AK37" s="141"/>
    </row>
    <row r="38" spans="1:37" ht="26.45" customHeight="1" x14ac:dyDescent="0.25">
      <c r="A38" s="130" t="s">
        <v>127</v>
      </c>
      <c r="B38" s="145">
        <f>SUMIF(B3:B30,"Tête de cordée",T3:T30)</f>
        <v>0</v>
      </c>
      <c r="D38" s="242"/>
      <c r="E38" s="242"/>
      <c r="F38" s="242"/>
      <c r="G38" s="243"/>
      <c r="K38" s="139"/>
      <c r="L38"/>
      <c r="M38" s="139"/>
      <c r="N38" s="139"/>
      <c r="O38"/>
      <c r="P38" s="139"/>
      <c r="Q38" s="139"/>
      <c r="R38"/>
      <c r="S38" s="139"/>
      <c r="T38" s="139"/>
      <c r="U38"/>
      <c r="V38"/>
      <c r="W38" s="140"/>
      <c r="X38" s="140"/>
      <c r="Y38" s="140"/>
      <c r="Z38" s="140"/>
      <c r="AA38" s="140"/>
      <c r="AB38" s="140"/>
      <c r="AC38" s="140"/>
      <c r="AD38" s="141"/>
      <c r="AE38" s="141"/>
      <c r="AF38" s="141"/>
      <c r="AG38"/>
      <c r="AH38"/>
      <c r="AI38"/>
      <c r="AJ38"/>
      <c r="AK38" s="141"/>
    </row>
    <row r="39" spans="1:37" ht="24" customHeight="1" x14ac:dyDescent="0.25">
      <c r="A39" s="130" t="s">
        <v>130</v>
      </c>
      <c r="B39" s="145">
        <f>SUMIF(B3:B30,"Tête de cordée",W3:W30)</f>
        <v>0</v>
      </c>
      <c r="D39" s="242"/>
      <c r="E39" s="242"/>
      <c r="F39" s="242"/>
      <c r="G39" s="243"/>
      <c r="K39" s="139"/>
      <c r="L39"/>
      <c r="M39" s="139"/>
      <c r="N39" s="139"/>
      <c r="O39"/>
      <c r="P39" s="139"/>
      <c r="Q39" s="139"/>
      <c r="R39"/>
      <c r="S39" s="139"/>
      <c r="T39" s="139"/>
      <c r="U39"/>
      <c r="V39"/>
      <c r="W39" s="140"/>
      <c r="X39" s="140"/>
      <c r="Y39" s="140"/>
      <c r="Z39" s="140"/>
      <c r="AA39" s="140"/>
      <c r="AB39" s="140"/>
      <c r="AC39" s="140"/>
      <c r="AD39" s="141"/>
      <c r="AE39" s="141"/>
      <c r="AF39" s="141"/>
      <c r="AG39"/>
      <c r="AH39"/>
      <c r="AI39"/>
      <c r="AJ39"/>
      <c r="AK39" s="141"/>
    </row>
    <row r="40" spans="1:37" ht="52.5" customHeight="1" x14ac:dyDescent="0.25">
      <c r="A40" s="136" t="s">
        <v>133</v>
      </c>
      <c r="B40" s="145"/>
      <c r="C40" s="144"/>
      <c r="D40" s="240"/>
      <c r="E40" s="240"/>
      <c r="F40" s="240"/>
      <c r="G40" s="241"/>
      <c r="K40" s="139"/>
      <c r="L40" s="75" t="s">
        <v>141</v>
      </c>
      <c r="M40" s="139"/>
      <c r="N40" s="139"/>
      <c r="O40"/>
      <c r="P40" s="139"/>
      <c r="Q40" s="139"/>
      <c r="R40"/>
      <c r="S40" s="139"/>
      <c r="T40" s="139"/>
      <c r="U40"/>
      <c r="V40"/>
      <c r="W40" s="140"/>
      <c r="X40" s="140"/>
      <c r="Y40" s="140"/>
      <c r="Z40" s="140"/>
      <c r="AA40" s="140"/>
      <c r="AB40" s="140"/>
      <c r="AC40" s="140"/>
      <c r="AD40" s="141"/>
      <c r="AE40" s="141"/>
      <c r="AF40" s="141"/>
      <c r="AG40"/>
      <c r="AH40"/>
      <c r="AI40"/>
      <c r="AJ40"/>
      <c r="AK40" s="141"/>
    </row>
    <row r="41" spans="1:37" ht="41.45" customHeight="1" x14ac:dyDescent="0.25">
      <c r="A41" s="131" t="s">
        <v>135</v>
      </c>
      <c r="B41" s="143">
        <f>SUMIF(B3:B30,"EPLE source",AF3:AF30)</f>
        <v>0</v>
      </c>
      <c r="C41" s="143">
        <f>SUMIF(B3:B30,"EPLE source",AG3:AG30)</f>
        <v>0</v>
      </c>
      <c r="D41" s="244"/>
      <c r="E41" s="244"/>
      <c r="F41" s="244"/>
      <c r="G41" s="245"/>
      <c r="H41" s="156">
        <f>SUMIF(B4:B30,"EPLE source",AH4:AH30)</f>
        <v>0</v>
      </c>
      <c r="I41" s="156"/>
      <c r="J41" s="156"/>
      <c r="K41" s="156"/>
      <c r="L41" s="156">
        <f>SUM(H41:K41)</f>
        <v>0</v>
      </c>
      <c r="M41" s="157"/>
      <c r="N41" s="139"/>
      <c r="O41"/>
      <c r="P41" s="139"/>
      <c r="Q41" s="139"/>
      <c r="R41"/>
      <c r="S41" s="139"/>
      <c r="T41" s="139"/>
      <c r="U41"/>
      <c r="V41"/>
      <c r="W41" s="140"/>
      <c r="X41" s="140"/>
      <c r="Y41" s="140"/>
      <c r="Z41" s="140"/>
      <c r="AA41" s="140"/>
      <c r="AB41" s="140"/>
      <c r="AC41" s="140"/>
      <c r="AD41" s="141"/>
      <c r="AE41" s="141"/>
      <c r="AF41" s="141"/>
      <c r="AG41"/>
      <c r="AH41"/>
      <c r="AI41"/>
      <c r="AJ41"/>
      <c r="AK41" s="141"/>
    </row>
    <row r="42" spans="1:37" ht="39.950000000000003" customHeight="1" x14ac:dyDescent="0.25">
      <c r="A42" s="137" t="s">
        <v>128</v>
      </c>
      <c r="B42" s="146">
        <f>SUMIF(B3:B30,"EPLE source",N3:N30)</f>
        <v>0</v>
      </c>
      <c r="D42" s="242"/>
      <c r="E42" s="242"/>
      <c r="F42" s="242"/>
      <c r="G42" s="243"/>
      <c r="H42" s="158"/>
      <c r="K42" s="139"/>
      <c r="L42"/>
      <c r="M42" s="139"/>
      <c r="N42" s="139"/>
      <c r="O42"/>
      <c r="P42" s="139"/>
      <c r="Q42" s="139"/>
      <c r="R42"/>
      <c r="S42" s="139"/>
      <c r="T42" s="139"/>
      <c r="U42"/>
      <c r="V42"/>
      <c r="W42" s="140"/>
      <c r="X42" s="140"/>
      <c r="Y42" s="140"/>
      <c r="Z42" s="140"/>
      <c r="AA42" s="140"/>
      <c r="AB42" s="140"/>
      <c r="AC42" s="140"/>
      <c r="AD42" s="141"/>
      <c r="AE42" s="141"/>
      <c r="AF42" s="141"/>
      <c r="AG42"/>
      <c r="AH42"/>
      <c r="AI42"/>
      <c r="AJ42"/>
      <c r="AK42" s="141"/>
    </row>
    <row r="43" spans="1:37" ht="28.5" customHeight="1" x14ac:dyDescent="0.25">
      <c r="A43" s="132" t="s">
        <v>127</v>
      </c>
      <c r="B43" s="146">
        <f>SUMIF(B3:B30,"EPLE source",T3:T30)</f>
        <v>0</v>
      </c>
      <c r="D43" s="242"/>
      <c r="E43" s="242"/>
      <c r="F43" s="242"/>
      <c r="G43" s="243"/>
      <c r="K43" s="139"/>
      <c r="L43" s="233" t="s">
        <v>142</v>
      </c>
      <c r="M43" s="139"/>
      <c r="N43" s="139"/>
      <c r="O43"/>
      <c r="P43" s="139"/>
      <c r="Q43" s="139"/>
      <c r="R43"/>
      <c r="S43" s="139"/>
      <c r="T43" s="139"/>
      <c r="U43"/>
      <c r="V43"/>
      <c r="W43" s="140"/>
      <c r="X43" s="140"/>
      <c r="Y43" s="140"/>
      <c r="Z43" s="140"/>
      <c r="AA43" s="140"/>
      <c r="AB43" s="140"/>
      <c r="AC43" s="140"/>
      <c r="AD43" s="141"/>
      <c r="AE43" s="141"/>
      <c r="AF43" s="141"/>
      <c r="AG43"/>
      <c r="AH43"/>
      <c r="AI43"/>
      <c r="AJ43"/>
      <c r="AK43" s="141"/>
    </row>
    <row r="44" spans="1:37" ht="33" customHeight="1" x14ac:dyDescent="0.25">
      <c r="A44" s="132" t="s">
        <v>130</v>
      </c>
      <c r="B44" s="146">
        <f>SUMIF(B3:B30,"EPLE source",W3:W30)</f>
        <v>0</v>
      </c>
      <c r="D44" s="242"/>
      <c r="E44" s="242"/>
      <c r="F44" s="242"/>
      <c r="G44" s="243"/>
      <c r="K44" s="139"/>
      <c r="L44" s="234"/>
      <c r="M44" s="139"/>
      <c r="N44" s="139"/>
      <c r="O44"/>
      <c r="P44" s="139"/>
      <c r="Q44" s="139"/>
      <c r="R44"/>
      <c r="S44" s="139"/>
      <c r="T44" s="139"/>
      <c r="U44"/>
      <c r="V44"/>
      <c r="W44" s="140"/>
      <c r="X44" s="140"/>
      <c r="Y44" s="140"/>
      <c r="Z44" s="140"/>
      <c r="AA44" s="140"/>
      <c r="AB44" s="140"/>
      <c r="AC44" s="140"/>
      <c r="AD44" s="141"/>
      <c r="AE44" s="141"/>
      <c r="AF44" s="141"/>
      <c r="AG44"/>
      <c r="AH44"/>
      <c r="AI44"/>
      <c r="AJ44"/>
      <c r="AK44" s="141"/>
    </row>
    <row r="45" spans="1:37" ht="44.45" customHeight="1" thickBot="1" x14ac:dyDescent="0.3">
      <c r="A45" s="138" t="s">
        <v>136</v>
      </c>
      <c r="B45" s="142">
        <f>B41+B35</f>
        <v>0</v>
      </c>
      <c r="C45" s="142">
        <f>C41+C40+C35</f>
        <v>0</v>
      </c>
      <c r="D45" s="133"/>
      <c r="E45" s="133"/>
      <c r="F45" s="133"/>
      <c r="G45" s="134"/>
      <c r="K45" s="139"/>
      <c r="L45" s="156">
        <f>L41+L35</f>
        <v>0</v>
      </c>
      <c r="M45" s="139"/>
      <c r="N45" s="139"/>
      <c r="O45"/>
      <c r="P45" s="139"/>
      <c r="Q45" s="139"/>
      <c r="R45"/>
      <c r="S45" s="139"/>
      <c r="T45" s="139"/>
      <c r="U45"/>
      <c r="V45"/>
      <c r="W45" s="140"/>
      <c r="X45" s="140"/>
      <c r="Y45" s="140"/>
      <c r="Z45" s="140"/>
      <c r="AA45" s="140"/>
      <c r="AB45" s="140"/>
      <c r="AC45" s="140"/>
      <c r="AD45" s="141"/>
      <c r="AE45" s="141"/>
      <c r="AF45" s="141"/>
      <c r="AG45"/>
      <c r="AH45"/>
      <c r="AI45"/>
      <c r="AJ45"/>
      <c r="AK45" s="141"/>
    </row>
    <row r="46" spans="1:37" x14ac:dyDescent="0.25">
      <c r="K46" s="139"/>
      <c r="L46"/>
      <c r="M46" s="139"/>
      <c r="N46" s="139"/>
      <c r="O46"/>
      <c r="P46" s="139"/>
      <c r="Q46" s="139"/>
      <c r="R46"/>
      <c r="S46" s="139"/>
      <c r="T46" s="139"/>
      <c r="U46"/>
      <c r="V46"/>
      <c r="W46" s="140"/>
      <c r="X46" s="140"/>
      <c r="Y46" s="140"/>
      <c r="Z46" s="140"/>
      <c r="AA46" s="140"/>
      <c r="AB46" s="140"/>
      <c r="AC46" s="140"/>
      <c r="AD46" s="141"/>
      <c r="AE46" s="141"/>
      <c r="AF46" s="141"/>
      <c r="AG46"/>
      <c r="AH46"/>
      <c r="AI46"/>
      <c r="AJ46"/>
      <c r="AK46" s="141"/>
    </row>
    <row r="47" spans="1:37" x14ac:dyDescent="0.25">
      <c r="K47" s="139"/>
      <c r="L47"/>
      <c r="M47" s="139"/>
      <c r="N47" s="139"/>
      <c r="O47"/>
      <c r="P47" s="139"/>
      <c r="Q47" s="139"/>
      <c r="R47"/>
      <c r="S47" s="139"/>
      <c r="T47" s="139"/>
      <c r="U47"/>
      <c r="V47"/>
      <c r="W47" s="140"/>
      <c r="X47" s="140"/>
      <c r="Y47" s="140"/>
      <c r="Z47" s="140"/>
      <c r="AA47" s="140"/>
      <c r="AB47" s="140"/>
      <c r="AC47" s="140"/>
      <c r="AD47" s="141"/>
      <c r="AE47" s="141"/>
      <c r="AF47" s="141"/>
      <c r="AG47"/>
      <c r="AH47"/>
      <c r="AI47"/>
      <c r="AJ47"/>
      <c r="AK47" s="141"/>
    </row>
    <row r="48" spans="1:37" x14ac:dyDescent="0.25">
      <c r="K48" s="139"/>
      <c r="L48"/>
      <c r="M48" s="139"/>
      <c r="N48" s="139"/>
      <c r="O48"/>
      <c r="P48" s="139"/>
      <c r="Q48" s="139"/>
      <c r="R48"/>
      <c r="S48" s="139"/>
      <c r="T48" s="139"/>
      <c r="U48"/>
      <c r="V48"/>
      <c r="W48" s="140"/>
      <c r="X48" s="140"/>
      <c r="Y48" s="140"/>
      <c r="Z48" s="140"/>
      <c r="AA48" s="140"/>
      <c r="AB48" s="140"/>
      <c r="AC48" s="140"/>
      <c r="AD48" s="141"/>
      <c r="AE48" s="141"/>
      <c r="AF48" s="141"/>
      <c r="AG48"/>
      <c r="AH48"/>
      <c r="AI48"/>
      <c r="AJ48"/>
      <c r="AK48" s="141"/>
    </row>
    <row r="49" spans="11:37" x14ac:dyDescent="0.25">
      <c r="K49" s="139"/>
      <c r="L49"/>
      <c r="M49" s="139"/>
      <c r="N49" s="139"/>
      <c r="O49"/>
      <c r="P49" s="139"/>
      <c r="Q49" s="139"/>
      <c r="R49"/>
      <c r="S49" s="139"/>
      <c r="T49" s="139"/>
      <c r="U49"/>
      <c r="V49"/>
      <c r="W49" s="140"/>
      <c r="X49" s="140"/>
      <c r="Y49" s="140"/>
      <c r="Z49" s="140"/>
      <c r="AA49" s="140"/>
      <c r="AB49" s="140"/>
      <c r="AC49" s="140"/>
      <c r="AD49" s="141"/>
      <c r="AE49" s="141"/>
      <c r="AF49" s="141"/>
      <c r="AG49"/>
      <c r="AH49"/>
      <c r="AI49"/>
      <c r="AJ49"/>
      <c r="AK49" s="141"/>
    </row>
    <row r="50" spans="11:37" x14ac:dyDescent="0.25">
      <c r="K50" s="139"/>
      <c r="L50"/>
      <c r="M50" s="139"/>
      <c r="N50" s="139"/>
      <c r="O50"/>
      <c r="P50" s="139"/>
      <c r="Q50" s="139"/>
      <c r="R50"/>
      <c r="S50" s="139"/>
      <c r="T50" s="139"/>
      <c r="U50"/>
      <c r="V50"/>
      <c r="W50" s="140"/>
      <c r="X50" s="140"/>
      <c r="Y50" s="140"/>
      <c r="Z50" s="140"/>
      <c r="AA50" s="140"/>
      <c r="AB50" s="140"/>
      <c r="AC50" s="140"/>
      <c r="AD50" s="141"/>
      <c r="AE50" s="141"/>
      <c r="AF50" s="141"/>
      <c r="AG50"/>
      <c r="AH50"/>
      <c r="AI50"/>
      <c r="AJ50"/>
      <c r="AK50" s="141"/>
    </row>
    <row r="51" spans="11:37" x14ac:dyDescent="0.25">
      <c r="K51" s="139"/>
      <c r="L51"/>
      <c r="M51" s="139"/>
      <c r="N51" s="139"/>
      <c r="O51"/>
      <c r="P51" s="139"/>
      <c r="Q51" s="139"/>
      <c r="R51"/>
      <c r="S51" s="139"/>
      <c r="T51" s="139"/>
      <c r="U51"/>
      <c r="V51"/>
      <c r="W51" s="140"/>
      <c r="X51" s="140"/>
      <c r="Y51" s="140"/>
      <c r="Z51" s="140"/>
      <c r="AA51" s="140"/>
      <c r="AB51" s="140"/>
      <c r="AC51" s="140"/>
      <c r="AD51" s="141"/>
      <c r="AE51" s="141"/>
      <c r="AF51" s="141"/>
      <c r="AG51"/>
      <c r="AH51"/>
      <c r="AI51"/>
      <c r="AJ51"/>
      <c r="AK51" s="141"/>
    </row>
    <row r="52" spans="11:37" x14ac:dyDescent="0.25">
      <c r="K52" s="139"/>
      <c r="L52"/>
      <c r="M52" s="139"/>
      <c r="N52" s="139"/>
      <c r="O52"/>
      <c r="P52" s="139"/>
      <c r="Q52" s="139"/>
      <c r="R52"/>
      <c r="S52" s="139"/>
      <c r="T52" s="139"/>
      <c r="U52"/>
      <c r="V52"/>
      <c r="W52" s="140"/>
      <c r="X52" s="140"/>
      <c r="Y52" s="140"/>
      <c r="Z52" s="140"/>
      <c r="AA52" s="140"/>
      <c r="AB52" s="140"/>
      <c r="AC52" s="140"/>
      <c r="AD52" s="141"/>
      <c r="AE52" s="141"/>
      <c r="AF52" s="141"/>
      <c r="AG52"/>
      <c r="AH52"/>
      <c r="AI52"/>
      <c r="AJ52"/>
      <c r="AK52" s="141"/>
    </row>
    <row r="53" spans="11:37" x14ac:dyDescent="0.25">
      <c r="K53" s="139"/>
      <c r="L53"/>
      <c r="M53" s="139"/>
      <c r="N53" s="139"/>
      <c r="O53"/>
      <c r="P53" s="139"/>
      <c r="Q53" s="139"/>
      <c r="R53"/>
      <c r="S53" s="139"/>
      <c r="T53" s="139"/>
      <c r="U53"/>
      <c r="V53"/>
      <c r="W53" s="140"/>
      <c r="X53" s="140"/>
      <c r="Y53" s="140"/>
      <c r="Z53" s="140"/>
      <c r="AA53" s="140"/>
      <c r="AB53" s="140"/>
      <c r="AC53" s="140"/>
      <c r="AD53" s="141"/>
      <c r="AE53" s="141"/>
      <c r="AF53" s="141"/>
      <c r="AG53"/>
      <c r="AH53"/>
      <c r="AI53"/>
      <c r="AJ53"/>
      <c r="AK53" s="141"/>
    </row>
    <row r="54" spans="11:37" x14ac:dyDescent="0.25">
      <c r="K54" s="139"/>
      <c r="L54"/>
      <c r="M54" s="139"/>
      <c r="N54" s="139"/>
      <c r="O54"/>
      <c r="P54" s="139"/>
      <c r="Q54" s="139"/>
      <c r="R54"/>
      <c r="S54" s="139"/>
      <c r="T54" s="139"/>
      <c r="U54"/>
      <c r="V54"/>
      <c r="W54" s="140"/>
      <c r="X54" s="140"/>
      <c r="Y54" s="140"/>
      <c r="Z54" s="140"/>
      <c r="AA54" s="140"/>
      <c r="AB54" s="140"/>
      <c r="AC54" s="140"/>
      <c r="AD54" s="141"/>
      <c r="AE54" s="141"/>
      <c r="AF54" s="141"/>
      <c r="AG54"/>
      <c r="AH54"/>
      <c r="AI54"/>
      <c r="AJ54"/>
      <c r="AK54" s="141"/>
    </row>
    <row r="55" spans="11:37" x14ac:dyDescent="0.25">
      <c r="K55" s="139"/>
      <c r="L55"/>
      <c r="M55" s="139"/>
      <c r="N55" s="139"/>
      <c r="O55"/>
      <c r="P55" s="139"/>
      <c r="Q55" s="139"/>
      <c r="R55"/>
      <c r="S55" s="139"/>
      <c r="T55" s="139"/>
      <c r="U55"/>
      <c r="V55"/>
      <c r="W55" s="140"/>
      <c r="X55" s="140"/>
      <c r="Y55" s="140"/>
      <c r="Z55" s="140"/>
      <c r="AA55" s="140"/>
      <c r="AB55" s="140"/>
      <c r="AC55" s="140"/>
      <c r="AD55" s="141"/>
      <c r="AE55" s="141"/>
      <c r="AF55" s="141"/>
      <c r="AG55"/>
      <c r="AH55"/>
      <c r="AI55"/>
      <c r="AJ55"/>
      <c r="AK55" s="141"/>
    </row>
    <row r="56" spans="11:37" x14ac:dyDescent="0.25">
      <c r="K56" s="139"/>
      <c r="L56"/>
      <c r="M56" s="139"/>
      <c r="N56" s="139"/>
      <c r="O56"/>
      <c r="P56" s="139"/>
      <c r="Q56" s="139"/>
      <c r="R56"/>
      <c r="S56" s="139"/>
      <c r="T56" s="139"/>
      <c r="U56"/>
      <c r="V56"/>
      <c r="W56" s="140"/>
      <c r="X56" s="140"/>
      <c r="Y56" s="140"/>
      <c r="Z56" s="140"/>
      <c r="AA56" s="140"/>
      <c r="AB56" s="140"/>
      <c r="AC56" s="140"/>
      <c r="AD56" s="141"/>
      <c r="AE56" s="141"/>
      <c r="AF56" s="141"/>
      <c r="AG56"/>
      <c r="AH56"/>
      <c r="AI56"/>
      <c r="AJ56"/>
      <c r="AK56" s="141"/>
    </row>
    <row r="57" spans="11:37" x14ac:dyDescent="0.25">
      <c r="K57" s="139"/>
      <c r="L57"/>
      <c r="M57" s="139"/>
      <c r="N57" s="139"/>
      <c r="O57"/>
      <c r="P57" s="139"/>
      <c r="Q57" s="139"/>
      <c r="R57"/>
      <c r="S57" s="139"/>
      <c r="T57" s="139"/>
      <c r="U57"/>
      <c r="V57"/>
      <c r="W57" s="140"/>
      <c r="X57" s="140"/>
      <c r="Y57" s="140"/>
      <c r="Z57" s="140"/>
      <c r="AA57" s="140"/>
      <c r="AB57" s="140"/>
      <c r="AC57" s="140"/>
      <c r="AD57" s="141"/>
      <c r="AE57" s="141"/>
      <c r="AF57" s="141"/>
      <c r="AG57"/>
      <c r="AH57"/>
      <c r="AI57"/>
      <c r="AJ57"/>
      <c r="AK57" s="141"/>
    </row>
    <row r="58" spans="11:37" x14ac:dyDescent="0.25">
      <c r="K58" s="139"/>
      <c r="L58"/>
      <c r="M58" s="139"/>
      <c r="N58" s="139"/>
      <c r="O58"/>
      <c r="P58" s="139"/>
      <c r="Q58" s="139"/>
      <c r="R58"/>
      <c r="S58" s="139"/>
      <c r="T58" s="139"/>
      <c r="U58"/>
      <c r="V58"/>
      <c r="W58" s="140"/>
      <c r="X58" s="140"/>
      <c r="Y58" s="140"/>
      <c r="Z58" s="140"/>
      <c r="AA58" s="140"/>
      <c r="AB58" s="140"/>
      <c r="AC58" s="140"/>
      <c r="AD58" s="141"/>
      <c r="AE58" s="141"/>
      <c r="AF58" s="141"/>
      <c r="AG58"/>
      <c r="AH58"/>
      <c r="AI58"/>
      <c r="AJ58"/>
      <c r="AK58" s="141"/>
    </row>
    <row r="59" spans="11:37" x14ac:dyDescent="0.25">
      <c r="K59" s="139"/>
      <c r="L59"/>
      <c r="M59" s="139"/>
      <c r="N59" s="139"/>
      <c r="O59"/>
      <c r="P59" s="139"/>
      <c r="Q59" s="139"/>
      <c r="R59"/>
      <c r="S59" s="139"/>
      <c r="T59" s="139"/>
      <c r="U59"/>
      <c r="V59"/>
      <c r="W59" s="140"/>
      <c r="X59" s="140"/>
      <c r="Y59" s="140"/>
      <c r="Z59" s="140"/>
      <c r="AA59" s="140"/>
      <c r="AB59" s="140"/>
      <c r="AC59" s="140"/>
      <c r="AD59" s="141"/>
      <c r="AE59" s="141"/>
      <c r="AF59" s="141"/>
      <c r="AG59"/>
      <c r="AH59"/>
      <c r="AI59"/>
      <c r="AJ59"/>
      <c r="AK59" s="141"/>
    </row>
    <row r="60" spans="11:37" x14ac:dyDescent="0.25">
      <c r="K60" s="139"/>
      <c r="L60"/>
      <c r="M60" s="139"/>
      <c r="N60" s="139"/>
      <c r="O60"/>
      <c r="P60" s="139"/>
      <c r="Q60" s="139"/>
      <c r="R60"/>
      <c r="S60" s="139"/>
      <c r="T60" s="139"/>
      <c r="U60"/>
      <c r="V60"/>
      <c r="W60" s="140"/>
      <c r="X60" s="140"/>
      <c r="Y60" s="140"/>
      <c r="Z60" s="140"/>
      <c r="AA60" s="140"/>
      <c r="AB60" s="140"/>
      <c r="AC60" s="140"/>
      <c r="AD60" s="141"/>
      <c r="AE60" s="141"/>
      <c r="AF60" s="141"/>
      <c r="AG60"/>
      <c r="AH60"/>
      <c r="AI60"/>
      <c r="AJ60"/>
      <c r="AK60" s="141"/>
    </row>
    <row r="61" spans="11:37" x14ac:dyDescent="0.25">
      <c r="K61" s="139"/>
      <c r="L61"/>
      <c r="M61" s="139"/>
      <c r="N61" s="139"/>
      <c r="O61"/>
      <c r="P61" s="139"/>
      <c r="Q61" s="139"/>
      <c r="R61"/>
      <c r="S61" s="139"/>
      <c r="T61" s="139"/>
      <c r="U61"/>
      <c r="V61"/>
      <c r="W61" s="140"/>
      <c r="X61" s="140"/>
      <c r="Y61" s="140"/>
      <c r="Z61" s="140"/>
      <c r="AA61" s="140"/>
      <c r="AB61" s="140"/>
      <c r="AC61" s="140"/>
      <c r="AD61" s="141"/>
      <c r="AE61" s="141"/>
      <c r="AF61" s="141"/>
      <c r="AG61"/>
      <c r="AH61"/>
      <c r="AI61"/>
      <c r="AJ61"/>
      <c r="AK61" s="141"/>
    </row>
    <row r="62" spans="11:37" x14ac:dyDescent="0.25">
      <c r="K62" s="139"/>
      <c r="L62"/>
      <c r="M62" s="139"/>
      <c r="N62" s="139"/>
      <c r="O62"/>
      <c r="P62" s="139"/>
      <c r="Q62" s="139"/>
      <c r="R62"/>
      <c r="S62" s="139"/>
      <c r="T62" s="139"/>
      <c r="U62"/>
      <c r="V62"/>
      <c r="W62" s="140"/>
      <c r="X62" s="140"/>
      <c r="Y62" s="140"/>
      <c r="Z62" s="140"/>
      <c r="AA62" s="140"/>
      <c r="AB62" s="140"/>
      <c r="AC62" s="140"/>
      <c r="AD62" s="141"/>
      <c r="AE62" s="141"/>
      <c r="AF62" s="141"/>
      <c r="AG62"/>
      <c r="AH62"/>
      <c r="AI62"/>
      <c r="AJ62"/>
      <c r="AK62" s="141"/>
    </row>
    <row r="63" spans="11:37" x14ac:dyDescent="0.25">
      <c r="K63" s="139"/>
      <c r="L63"/>
      <c r="M63" s="139"/>
      <c r="N63" s="139"/>
      <c r="O63"/>
      <c r="P63" s="139"/>
      <c r="Q63" s="139"/>
      <c r="R63"/>
      <c r="S63" s="139"/>
      <c r="T63" s="139"/>
      <c r="U63"/>
      <c r="V63"/>
      <c r="W63" s="140"/>
      <c r="X63" s="140"/>
      <c r="Y63" s="140"/>
      <c r="Z63" s="140"/>
      <c r="AA63" s="140"/>
      <c r="AB63" s="140"/>
      <c r="AC63" s="140"/>
      <c r="AD63" s="141"/>
      <c r="AE63" s="141"/>
      <c r="AF63" s="141"/>
      <c r="AG63"/>
      <c r="AH63"/>
      <c r="AI63"/>
      <c r="AJ63"/>
      <c r="AK63" s="141"/>
    </row>
    <row r="64" spans="11:37" x14ac:dyDescent="0.25">
      <c r="K64" s="139"/>
      <c r="L64"/>
      <c r="M64" s="139"/>
      <c r="N64" s="139"/>
      <c r="O64"/>
      <c r="P64" s="139"/>
      <c r="Q64" s="139"/>
      <c r="R64"/>
      <c r="S64" s="139"/>
      <c r="T64" s="139"/>
      <c r="U64"/>
      <c r="V64"/>
      <c r="W64" s="140"/>
      <c r="X64" s="140"/>
      <c r="Y64" s="140"/>
      <c r="Z64" s="140"/>
      <c r="AA64" s="140"/>
      <c r="AB64" s="140"/>
      <c r="AC64" s="140"/>
      <c r="AD64" s="141"/>
      <c r="AE64" s="141"/>
      <c r="AF64" s="141"/>
      <c r="AG64"/>
      <c r="AH64"/>
      <c r="AI64"/>
      <c r="AJ64"/>
      <c r="AK64" s="141"/>
    </row>
    <row r="65" spans="11:37" x14ac:dyDescent="0.25">
      <c r="K65" s="139"/>
      <c r="L65"/>
      <c r="M65" s="139"/>
      <c r="N65" s="139"/>
      <c r="O65"/>
      <c r="P65" s="139"/>
      <c r="Q65" s="139"/>
      <c r="R65"/>
      <c r="S65" s="139"/>
      <c r="T65" s="139"/>
      <c r="U65"/>
      <c r="V65"/>
      <c r="W65" s="140"/>
      <c r="X65" s="140"/>
      <c r="Y65" s="140"/>
      <c r="Z65" s="140"/>
      <c r="AA65" s="140"/>
      <c r="AB65" s="140"/>
      <c r="AC65" s="140"/>
      <c r="AD65" s="141"/>
      <c r="AE65" s="141"/>
      <c r="AF65" s="141"/>
      <c r="AG65"/>
      <c r="AH65"/>
      <c r="AI65"/>
      <c r="AJ65"/>
      <c r="AK65" s="141"/>
    </row>
    <row r="66" spans="11:37" x14ac:dyDescent="0.25">
      <c r="K66" s="139"/>
      <c r="L66"/>
      <c r="M66" s="139"/>
      <c r="N66" s="139"/>
      <c r="O66"/>
      <c r="P66" s="139"/>
      <c r="Q66" s="139"/>
      <c r="R66"/>
      <c r="S66" s="139"/>
      <c r="T66" s="139"/>
      <c r="U66"/>
      <c r="V66"/>
      <c r="W66" s="140"/>
      <c r="X66" s="140"/>
      <c r="Y66" s="140"/>
      <c r="Z66" s="140"/>
      <c r="AA66" s="140"/>
      <c r="AB66" s="140"/>
      <c r="AC66" s="140"/>
      <c r="AD66" s="141"/>
      <c r="AE66" s="141"/>
      <c r="AF66" s="141"/>
      <c r="AG66"/>
      <c r="AH66"/>
      <c r="AI66"/>
      <c r="AJ66"/>
      <c r="AK66" s="141"/>
    </row>
    <row r="67" spans="11:37" x14ac:dyDescent="0.25">
      <c r="K67" s="139"/>
      <c r="L67"/>
      <c r="M67" s="139"/>
      <c r="N67" s="139"/>
      <c r="O67"/>
      <c r="P67" s="139"/>
      <c r="Q67" s="139"/>
      <c r="R67"/>
      <c r="S67" s="139"/>
      <c r="T67" s="139"/>
      <c r="U67"/>
      <c r="V67"/>
      <c r="W67" s="140"/>
      <c r="X67" s="140"/>
      <c r="Y67" s="140"/>
      <c r="Z67" s="140"/>
      <c r="AA67" s="140"/>
      <c r="AB67" s="140"/>
      <c r="AC67" s="140"/>
      <c r="AD67" s="141"/>
      <c r="AE67" s="141"/>
      <c r="AF67" s="141"/>
      <c r="AG67"/>
      <c r="AH67"/>
      <c r="AI67"/>
      <c r="AJ67"/>
      <c r="AK67" s="141"/>
    </row>
    <row r="68" spans="11:37" x14ac:dyDescent="0.25">
      <c r="K68" s="139"/>
      <c r="L68"/>
      <c r="M68" s="139"/>
      <c r="N68" s="139"/>
      <c r="O68"/>
      <c r="P68" s="139"/>
      <c r="Q68" s="139"/>
      <c r="R68"/>
      <c r="S68" s="139"/>
      <c r="T68" s="139"/>
      <c r="U68"/>
      <c r="V68"/>
      <c r="W68" s="140"/>
      <c r="X68" s="140"/>
      <c r="Y68" s="140"/>
      <c r="Z68" s="140"/>
      <c r="AA68" s="140"/>
      <c r="AB68" s="140"/>
      <c r="AC68" s="140"/>
      <c r="AD68" s="141"/>
      <c r="AE68" s="141"/>
      <c r="AF68" s="141"/>
      <c r="AG68"/>
      <c r="AH68"/>
      <c r="AI68"/>
      <c r="AJ68"/>
      <c r="AK68" s="141"/>
    </row>
    <row r="69" spans="11:37" x14ac:dyDescent="0.25">
      <c r="K69" s="139"/>
      <c r="L69"/>
      <c r="M69" s="139"/>
      <c r="N69" s="139"/>
      <c r="O69"/>
      <c r="P69" s="139"/>
      <c r="Q69" s="139"/>
      <c r="R69"/>
      <c r="S69" s="139"/>
      <c r="T69" s="139"/>
      <c r="U69"/>
      <c r="V69"/>
      <c r="W69" s="140"/>
      <c r="X69" s="140"/>
      <c r="Y69" s="140"/>
      <c r="Z69" s="140"/>
      <c r="AA69" s="140"/>
      <c r="AB69" s="140"/>
      <c r="AC69" s="140"/>
      <c r="AD69" s="141"/>
      <c r="AE69" s="141"/>
      <c r="AF69" s="141"/>
      <c r="AG69"/>
      <c r="AH69"/>
      <c r="AI69"/>
      <c r="AJ69"/>
      <c r="AK69" s="141"/>
    </row>
    <row r="70" spans="11:37" x14ac:dyDescent="0.25">
      <c r="K70" s="139"/>
      <c r="L70"/>
      <c r="M70" s="139"/>
      <c r="N70" s="139"/>
      <c r="O70"/>
      <c r="P70" s="139"/>
      <c r="Q70" s="139"/>
      <c r="R70"/>
      <c r="S70" s="139"/>
      <c r="T70" s="139"/>
      <c r="U70"/>
      <c r="V70"/>
      <c r="W70" s="140"/>
      <c r="X70" s="140"/>
      <c r="Y70" s="140"/>
      <c r="Z70" s="140"/>
      <c r="AA70" s="140"/>
      <c r="AB70" s="140"/>
      <c r="AC70" s="140"/>
      <c r="AD70" s="141"/>
      <c r="AE70" s="141"/>
      <c r="AF70" s="141"/>
      <c r="AG70"/>
      <c r="AH70"/>
      <c r="AI70"/>
      <c r="AJ70"/>
      <c r="AK70" s="141"/>
    </row>
    <row r="71" spans="11:37" x14ac:dyDescent="0.25">
      <c r="K71" s="139"/>
      <c r="L71"/>
      <c r="M71" s="139"/>
      <c r="N71" s="139"/>
      <c r="O71"/>
      <c r="P71" s="139"/>
      <c r="Q71" s="139"/>
      <c r="R71"/>
      <c r="S71" s="139"/>
      <c r="T71" s="139"/>
      <c r="U71"/>
      <c r="V71"/>
      <c r="W71" s="140"/>
      <c r="X71" s="140"/>
      <c r="Y71" s="140"/>
      <c r="Z71" s="140"/>
      <c r="AA71" s="140"/>
      <c r="AB71" s="140"/>
      <c r="AC71" s="140"/>
      <c r="AD71" s="141"/>
      <c r="AE71" s="141"/>
      <c r="AF71" s="141"/>
      <c r="AG71"/>
      <c r="AH71"/>
      <c r="AI71"/>
      <c r="AJ71"/>
      <c r="AK71" s="141"/>
    </row>
    <row r="72" spans="11:37" x14ac:dyDescent="0.25">
      <c r="K72" s="139"/>
      <c r="L72"/>
      <c r="M72" s="139"/>
      <c r="N72" s="139"/>
      <c r="O72"/>
      <c r="P72" s="139"/>
      <c r="Q72" s="139"/>
      <c r="R72"/>
      <c r="S72" s="139"/>
      <c r="T72" s="139"/>
      <c r="U72"/>
      <c r="V72"/>
      <c r="W72" s="140"/>
      <c r="X72" s="140"/>
      <c r="Y72" s="140"/>
      <c r="Z72" s="140"/>
      <c r="AA72" s="140"/>
      <c r="AB72" s="140"/>
      <c r="AC72" s="140"/>
      <c r="AD72" s="141"/>
      <c r="AE72" s="141"/>
      <c r="AF72" s="141"/>
      <c r="AG72"/>
      <c r="AH72"/>
      <c r="AI72"/>
      <c r="AJ72"/>
      <c r="AK72" s="141"/>
    </row>
    <row r="73" spans="11:37" x14ac:dyDescent="0.25">
      <c r="K73" s="139"/>
      <c r="L73"/>
      <c r="M73" s="139"/>
      <c r="N73" s="139"/>
      <c r="O73"/>
      <c r="P73" s="139"/>
      <c r="Q73" s="139"/>
      <c r="R73"/>
      <c r="S73" s="139"/>
      <c r="T73" s="139"/>
      <c r="U73"/>
      <c r="V73"/>
      <c r="W73" s="140"/>
      <c r="X73" s="140"/>
      <c r="Y73" s="140"/>
      <c r="Z73" s="140"/>
      <c r="AA73" s="140"/>
      <c r="AB73" s="140"/>
      <c r="AC73" s="140"/>
      <c r="AD73" s="141"/>
      <c r="AE73" s="141"/>
      <c r="AF73" s="141"/>
      <c r="AG73"/>
      <c r="AH73"/>
      <c r="AI73"/>
      <c r="AJ73"/>
      <c r="AK73" s="141"/>
    </row>
    <row r="74" spans="11:37" x14ac:dyDescent="0.25">
      <c r="K74" s="139"/>
      <c r="L74"/>
      <c r="M74" s="139"/>
      <c r="N74" s="139"/>
      <c r="O74"/>
      <c r="P74" s="139"/>
      <c r="Q74" s="139"/>
      <c r="R74"/>
      <c r="S74" s="139"/>
      <c r="T74" s="139"/>
      <c r="U74"/>
      <c r="V74"/>
      <c r="W74" s="140"/>
      <c r="X74" s="140"/>
      <c r="Y74" s="140"/>
      <c r="Z74" s="140"/>
      <c r="AA74" s="140"/>
      <c r="AB74" s="140"/>
      <c r="AC74" s="140"/>
      <c r="AD74" s="141"/>
      <c r="AE74" s="141"/>
      <c r="AF74" s="141"/>
      <c r="AG74"/>
      <c r="AH74"/>
      <c r="AI74"/>
      <c r="AJ74"/>
      <c r="AK74" s="141"/>
    </row>
    <row r="75" spans="11:37" x14ac:dyDescent="0.25">
      <c r="K75" s="139"/>
      <c r="L75"/>
      <c r="M75" s="139"/>
      <c r="N75" s="139"/>
      <c r="O75"/>
      <c r="P75" s="139"/>
      <c r="Q75" s="139"/>
      <c r="R75"/>
      <c r="S75" s="139"/>
      <c r="T75" s="139"/>
      <c r="U75"/>
      <c r="V75"/>
      <c r="W75" s="140"/>
      <c r="X75" s="140"/>
      <c r="Y75" s="140"/>
      <c r="Z75" s="140"/>
      <c r="AA75" s="140"/>
      <c r="AB75" s="140"/>
      <c r="AC75" s="140"/>
      <c r="AD75" s="141"/>
      <c r="AE75" s="141"/>
      <c r="AF75" s="141"/>
      <c r="AG75"/>
      <c r="AH75"/>
      <c r="AI75"/>
      <c r="AJ75"/>
      <c r="AK75" s="141"/>
    </row>
    <row r="76" spans="11:37" x14ac:dyDescent="0.25">
      <c r="K76" s="139"/>
      <c r="L76"/>
      <c r="M76" s="139"/>
      <c r="N76" s="139"/>
      <c r="O76"/>
      <c r="P76" s="139"/>
      <c r="Q76" s="139"/>
      <c r="R76"/>
      <c r="S76" s="139"/>
      <c r="T76" s="139"/>
      <c r="U76"/>
      <c r="V76"/>
      <c r="W76" s="140"/>
      <c r="X76" s="140"/>
      <c r="Y76" s="140"/>
      <c r="Z76" s="140"/>
      <c r="AA76" s="140"/>
      <c r="AB76" s="140"/>
      <c r="AC76" s="140"/>
      <c r="AD76" s="141"/>
      <c r="AE76" s="141"/>
      <c r="AF76" s="141"/>
      <c r="AG76"/>
      <c r="AH76"/>
      <c r="AI76"/>
      <c r="AJ76"/>
      <c r="AK76" s="141"/>
    </row>
    <row r="77" spans="11:37" x14ac:dyDescent="0.25">
      <c r="K77" s="139"/>
      <c r="L77"/>
      <c r="M77" s="139"/>
      <c r="N77" s="139"/>
      <c r="O77"/>
      <c r="P77" s="139"/>
      <c r="Q77" s="139"/>
      <c r="R77"/>
      <c r="S77" s="139"/>
      <c r="T77" s="139"/>
      <c r="U77"/>
      <c r="V77"/>
      <c r="W77" s="140"/>
      <c r="X77" s="140"/>
      <c r="Y77" s="140"/>
      <c r="Z77" s="140"/>
      <c r="AA77" s="140"/>
      <c r="AB77" s="140"/>
      <c r="AC77" s="140"/>
      <c r="AD77" s="141"/>
      <c r="AE77" s="141"/>
      <c r="AF77" s="141"/>
      <c r="AG77"/>
      <c r="AH77"/>
      <c r="AI77"/>
      <c r="AJ77"/>
      <c r="AK77" s="141"/>
    </row>
    <row r="78" spans="11:37" x14ac:dyDescent="0.25">
      <c r="K78" s="139"/>
      <c r="L78"/>
      <c r="M78" s="139"/>
      <c r="N78" s="139"/>
      <c r="O78"/>
      <c r="P78" s="139"/>
      <c r="Q78" s="139"/>
      <c r="R78"/>
      <c r="S78" s="139"/>
      <c r="T78" s="139"/>
      <c r="U78"/>
      <c r="V78"/>
      <c r="W78" s="140"/>
      <c r="X78" s="140"/>
      <c r="Y78" s="140"/>
      <c r="Z78" s="140"/>
      <c r="AA78" s="140"/>
      <c r="AB78" s="140"/>
      <c r="AC78" s="140"/>
      <c r="AD78" s="141"/>
      <c r="AE78" s="141"/>
      <c r="AF78" s="141"/>
      <c r="AG78"/>
      <c r="AH78"/>
      <c r="AI78"/>
      <c r="AJ78"/>
      <c r="AK78" s="141"/>
    </row>
    <row r="79" spans="11:37" x14ac:dyDescent="0.25">
      <c r="K79" s="139"/>
      <c r="L79"/>
      <c r="M79" s="139"/>
      <c r="N79" s="139"/>
      <c r="O79"/>
      <c r="P79" s="139"/>
      <c r="Q79" s="139"/>
      <c r="R79"/>
      <c r="S79" s="139"/>
      <c r="T79" s="139"/>
      <c r="U79"/>
      <c r="V79"/>
      <c r="W79" s="140"/>
      <c r="X79" s="140"/>
      <c r="Y79" s="140"/>
      <c r="Z79" s="140"/>
      <c r="AA79" s="140"/>
      <c r="AB79" s="140"/>
      <c r="AC79" s="140"/>
      <c r="AD79" s="141"/>
      <c r="AE79" s="141"/>
      <c r="AF79" s="141"/>
      <c r="AG79"/>
      <c r="AH79"/>
      <c r="AI79"/>
      <c r="AJ79"/>
      <c r="AK79" s="141"/>
    </row>
    <row r="80" spans="11:37" x14ac:dyDescent="0.25">
      <c r="K80" s="139"/>
      <c r="L80"/>
      <c r="M80" s="139"/>
      <c r="N80" s="139"/>
      <c r="O80"/>
      <c r="P80" s="139"/>
      <c r="Q80" s="139"/>
      <c r="R80"/>
      <c r="S80" s="139"/>
      <c r="T80" s="139"/>
      <c r="U80"/>
      <c r="V80"/>
      <c r="W80" s="140"/>
      <c r="X80" s="140"/>
      <c r="Y80" s="140"/>
      <c r="Z80" s="140"/>
      <c r="AA80" s="140"/>
      <c r="AB80" s="140"/>
      <c r="AC80" s="140"/>
      <c r="AD80" s="141"/>
      <c r="AE80" s="141"/>
      <c r="AF80" s="141"/>
      <c r="AG80"/>
      <c r="AH80"/>
      <c r="AI80"/>
      <c r="AJ80"/>
      <c r="AK80" s="141"/>
    </row>
    <row r="81" spans="11:37" x14ac:dyDescent="0.25">
      <c r="K81" s="139"/>
      <c r="L81"/>
      <c r="M81" s="139"/>
      <c r="N81" s="139"/>
      <c r="O81"/>
      <c r="P81" s="139"/>
      <c r="Q81" s="139"/>
      <c r="R81"/>
      <c r="S81" s="139"/>
      <c r="T81" s="139"/>
      <c r="U81"/>
      <c r="V81"/>
      <c r="W81" s="140"/>
      <c r="X81" s="140"/>
      <c r="Y81" s="140"/>
      <c r="Z81" s="140"/>
      <c r="AA81" s="140"/>
      <c r="AB81" s="140"/>
      <c r="AC81" s="140"/>
      <c r="AD81" s="141"/>
      <c r="AE81" s="141"/>
      <c r="AF81" s="141"/>
      <c r="AG81"/>
      <c r="AH81"/>
      <c r="AI81"/>
      <c r="AJ81"/>
      <c r="AK81" s="141"/>
    </row>
    <row r="82" spans="11:37" x14ac:dyDescent="0.25">
      <c r="K82" s="139"/>
      <c r="L82"/>
      <c r="M82" s="139"/>
      <c r="N82" s="139"/>
      <c r="O82"/>
      <c r="P82" s="139"/>
      <c r="Q82" s="139"/>
      <c r="R82"/>
      <c r="S82" s="139"/>
      <c r="T82" s="139"/>
      <c r="U82"/>
      <c r="V82"/>
      <c r="W82" s="140"/>
      <c r="X82" s="140"/>
      <c r="Y82" s="140"/>
      <c r="Z82" s="140"/>
      <c r="AA82" s="140"/>
      <c r="AB82" s="140"/>
      <c r="AC82" s="140"/>
      <c r="AD82" s="141"/>
      <c r="AE82" s="141"/>
      <c r="AF82" s="141"/>
      <c r="AG82"/>
      <c r="AH82"/>
      <c r="AI82"/>
      <c r="AJ82"/>
      <c r="AK82" s="141"/>
    </row>
    <row r="83" spans="11:37" x14ac:dyDescent="0.25">
      <c r="K83" s="139"/>
      <c r="L83"/>
      <c r="M83" s="139"/>
      <c r="N83" s="139"/>
      <c r="O83"/>
      <c r="P83" s="139"/>
      <c r="Q83" s="139"/>
      <c r="R83"/>
      <c r="S83" s="139"/>
      <c r="T83" s="139"/>
      <c r="U83"/>
      <c r="V83"/>
      <c r="W83" s="140"/>
      <c r="X83" s="140"/>
      <c r="Y83" s="140"/>
      <c r="Z83" s="140"/>
      <c r="AA83" s="140"/>
      <c r="AB83" s="140"/>
      <c r="AC83" s="140"/>
      <c r="AD83" s="141"/>
      <c r="AE83" s="141"/>
      <c r="AF83" s="141"/>
      <c r="AG83"/>
      <c r="AH83"/>
      <c r="AI83"/>
      <c r="AJ83"/>
      <c r="AK83" s="141"/>
    </row>
    <row r="84" spans="11:37" x14ac:dyDescent="0.25">
      <c r="K84" s="139"/>
      <c r="L84"/>
      <c r="M84" s="139"/>
      <c r="N84" s="139"/>
      <c r="O84"/>
      <c r="P84" s="139"/>
      <c r="Q84" s="139"/>
      <c r="R84"/>
      <c r="S84" s="139"/>
      <c r="T84" s="139"/>
      <c r="U84"/>
      <c r="V84"/>
      <c r="W84" s="140"/>
      <c r="X84" s="140"/>
      <c r="Y84" s="140"/>
      <c r="Z84" s="140"/>
      <c r="AA84" s="140"/>
      <c r="AB84" s="140"/>
      <c r="AC84" s="140"/>
      <c r="AD84" s="141"/>
      <c r="AE84" s="141"/>
      <c r="AF84" s="141"/>
      <c r="AG84"/>
      <c r="AH84"/>
      <c r="AI84"/>
      <c r="AJ84"/>
      <c r="AK84" s="141"/>
    </row>
    <row r="85" spans="11:37" x14ac:dyDescent="0.25">
      <c r="K85" s="139"/>
      <c r="L85"/>
      <c r="M85" s="139"/>
      <c r="N85" s="139"/>
      <c r="O85"/>
      <c r="P85" s="139"/>
      <c r="Q85" s="139"/>
      <c r="R85"/>
      <c r="S85" s="139"/>
      <c r="T85" s="139"/>
      <c r="U85"/>
      <c r="V85"/>
      <c r="W85" s="140"/>
      <c r="X85" s="140"/>
      <c r="Y85" s="140"/>
      <c r="Z85" s="140"/>
      <c r="AA85" s="140"/>
      <c r="AB85" s="140"/>
      <c r="AC85" s="140"/>
      <c r="AD85" s="141"/>
      <c r="AE85" s="141"/>
      <c r="AF85" s="141"/>
      <c r="AG85"/>
      <c r="AH85"/>
      <c r="AI85"/>
      <c r="AJ85"/>
      <c r="AK85" s="141"/>
    </row>
    <row r="86" spans="11:37" x14ac:dyDescent="0.25">
      <c r="K86" s="139"/>
      <c r="L86"/>
      <c r="M86" s="139"/>
      <c r="N86" s="139"/>
      <c r="O86"/>
      <c r="P86" s="139"/>
      <c r="Q86" s="139"/>
      <c r="R86"/>
      <c r="S86" s="139"/>
      <c r="T86" s="139"/>
      <c r="U86"/>
      <c r="V86"/>
      <c r="W86" s="140"/>
      <c r="X86" s="140"/>
      <c r="Y86" s="140"/>
      <c r="Z86" s="140"/>
      <c r="AA86" s="140"/>
      <c r="AB86" s="140"/>
      <c r="AC86" s="140"/>
      <c r="AD86" s="141"/>
      <c r="AE86" s="141"/>
      <c r="AF86" s="141"/>
      <c r="AG86"/>
      <c r="AH86"/>
      <c r="AI86"/>
      <c r="AJ86"/>
      <c r="AK86" s="141"/>
    </row>
    <row r="87" spans="11:37" x14ac:dyDescent="0.25">
      <c r="K87" s="139"/>
      <c r="L87"/>
      <c r="M87" s="139"/>
      <c r="N87" s="139"/>
      <c r="O87"/>
      <c r="P87" s="139"/>
      <c r="Q87" s="139"/>
      <c r="R87"/>
      <c r="S87" s="139"/>
      <c r="T87" s="139"/>
      <c r="U87"/>
      <c r="V87"/>
      <c r="W87" s="140"/>
      <c r="X87" s="140"/>
      <c r="Y87" s="140"/>
      <c r="Z87" s="140"/>
      <c r="AA87" s="140"/>
      <c r="AB87" s="140"/>
      <c r="AC87" s="140"/>
      <c r="AD87" s="141"/>
      <c r="AE87" s="141"/>
      <c r="AF87" s="141"/>
      <c r="AG87"/>
      <c r="AH87"/>
      <c r="AI87"/>
      <c r="AJ87"/>
      <c r="AK87" s="141"/>
    </row>
    <row r="88" spans="11:37" x14ac:dyDescent="0.25">
      <c r="K88" s="139"/>
      <c r="L88"/>
      <c r="M88" s="139"/>
      <c r="N88" s="139"/>
      <c r="O88"/>
      <c r="P88" s="139"/>
      <c r="Q88" s="139"/>
      <c r="R88"/>
      <c r="S88" s="139"/>
      <c r="T88" s="139"/>
      <c r="U88"/>
      <c r="V88"/>
      <c r="W88" s="140"/>
      <c r="X88" s="140"/>
      <c r="Y88" s="140"/>
      <c r="Z88" s="140"/>
      <c r="AA88" s="140"/>
      <c r="AB88" s="140"/>
      <c r="AC88" s="140"/>
      <c r="AD88" s="141"/>
      <c r="AE88" s="141"/>
      <c r="AF88" s="141"/>
      <c r="AG88"/>
      <c r="AH88"/>
      <c r="AI88"/>
      <c r="AJ88"/>
      <c r="AK88" s="141"/>
    </row>
    <row r="89" spans="11:37" x14ac:dyDescent="0.25">
      <c r="K89" s="139"/>
      <c r="L89"/>
      <c r="M89" s="139"/>
      <c r="N89" s="139"/>
      <c r="O89"/>
      <c r="P89" s="139"/>
      <c r="Q89" s="139"/>
      <c r="R89"/>
      <c r="S89" s="139"/>
      <c r="T89" s="139"/>
      <c r="U89"/>
      <c r="V89"/>
      <c r="W89" s="140"/>
      <c r="X89" s="140"/>
      <c r="Y89" s="140"/>
      <c r="Z89" s="140"/>
      <c r="AA89" s="140"/>
      <c r="AB89" s="140"/>
      <c r="AC89" s="140"/>
      <c r="AD89" s="141"/>
      <c r="AE89" s="141"/>
      <c r="AF89" s="141"/>
      <c r="AG89"/>
      <c r="AH89"/>
      <c r="AI89"/>
      <c r="AJ89"/>
      <c r="AK89" s="141"/>
    </row>
    <row r="90" spans="11:37" x14ac:dyDescent="0.25">
      <c r="K90" s="139"/>
      <c r="L90"/>
      <c r="M90" s="139"/>
      <c r="N90" s="139"/>
      <c r="O90"/>
      <c r="P90" s="139"/>
      <c r="Q90" s="139"/>
      <c r="R90"/>
      <c r="S90" s="139"/>
      <c r="T90" s="139"/>
      <c r="U90"/>
      <c r="V90"/>
      <c r="W90" s="140"/>
      <c r="X90" s="140"/>
      <c r="Y90" s="140"/>
      <c r="Z90" s="140"/>
      <c r="AA90" s="140"/>
      <c r="AB90" s="140"/>
      <c r="AC90" s="140"/>
      <c r="AD90" s="141"/>
      <c r="AE90" s="141"/>
      <c r="AF90" s="141"/>
      <c r="AG90"/>
      <c r="AH90"/>
      <c r="AI90"/>
      <c r="AJ90"/>
      <c r="AK90" s="141"/>
    </row>
    <row r="91" spans="11:37" x14ac:dyDescent="0.25">
      <c r="K91" s="139"/>
      <c r="L91"/>
      <c r="M91" s="139"/>
      <c r="N91" s="139"/>
      <c r="O91"/>
      <c r="P91" s="139"/>
      <c r="Q91" s="139"/>
      <c r="R91"/>
      <c r="S91" s="139"/>
      <c r="T91" s="139"/>
      <c r="U91"/>
      <c r="V91"/>
      <c r="W91" s="140"/>
      <c r="X91" s="140"/>
      <c r="Y91" s="140"/>
      <c r="Z91" s="140"/>
      <c r="AA91" s="140"/>
      <c r="AB91" s="140"/>
      <c r="AC91" s="140"/>
      <c r="AD91" s="141"/>
      <c r="AE91" s="141"/>
      <c r="AF91" s="141"/>
      <c r="AG91"/>
      <c r="AH91"/>
      <c r="AI91"/>
      <c r="AJ91"/>
      <c r="AK91" s="141"/>
    </row>
    <row r="92" spans="11:37" x14ac:dyDescent="0.25">
      <c r="K92" s="139"/>
      <c r="L92"/>
      <c r="M92" s="139"/>
      <c r="N92" s="139"/>
      <c r="O92"/>
      <c r="P92" s="139"/>
      <c r="Q92" s="139"/>
      <c r="R92"/>
      <c r="S92" s="139"/>
      <c r="T92" s="139"/>
      <c r="U92"/>
      <c r="V92"/>
      <c r="W92" s="140"/>
      <c r="X92" s="140"/>
      <c r="Y92" s="140"/>
      <c r="Z92" s="140"/>
      <c r="AA92" s="140"/>
      <c r="AB92" s="140"/>
      <c r="AC92" s="140"/>
      <c r="AD92" s="141"/>
      <c r="AE92" s="141"/>
      <c r="AF92" s="141"/>
      <c r="AG92"/>
      <c r="AH92"/>
      <c r="AI92"/>
      <c r="AJ92"/>
      <c r="AK92" s="141"/>
    </row>
    <row r="93" spans="11:37" x14ac:dyDescent="0.25">
      <c r="K93" s="139"/>
      <c r="L93"/>
      <c r="M93" s="139"/>
      <c r="N93" s="139"/>
      <c r="O93"/>
      <c r="P93" s="139"/>
      <c r="Q93" s="139"/>
      <c r="R93"/>
      <c r="S93" s="139"/>
      <c r="T93" s="139"/>
      <c r="U93"/>
      <c r="V93"/>
      <c r="W93" s="140"/>
      <c r="X93" s="140"/>
      <c r="Y93" s="140"/>
      <c r="Z93" s="140"/>
      <c r="AA93" s="140"/>
      <c r="AB93" s="140"/>
      <c r="AC93" s="140"/>
      <c r="AD93" s="141"/>
      <c r="AE93" s="141"/>
      <c r="AF93" s="141"/>
      <c r="AG93"/>
      <c r="AH93"/>
      <c r="AI93"/>
      <c r="AJ93"/>
      <c r="AK93" s="141"/>
    </row>
    <row r="94" spans="11:37" x14ac:dyDescent="0.25">
      <c r="K94" s="139"/>
      <c r="L94"/>
      <c r="M94" s="139"/>
      <c r="N94" s="139"/>
      <c r="O94"/>
      <c r="P94" s="139"/>
      <c r="Q94" s="139"/>
      <c r="R94"/>
      <c r="S94" s="139"/>
      <c r="T94" s="139"/>
      <c r="U94"/>
      <c r="V94"/>
      <c r="W94" s="140"/>
      <c r="X94" s="140"/>
      <c r="Y94" s="140"/>
      <c r="Z94" s="140"/>
      <c r="AA94" s="140"/>
      <c r="AB94" s="140"/>
      <c r="AC94" s="140"/>
      <c r="AD94" s="141"/>
      <c r="AE94" s="141"/>
      <c r="AF94" s="141"/>
      <c r="AG94"/>
      <c r="AH94"/>
      <c r="AI94"/>
      <c r="AJ94"/>
      <c r="AK94" s="141"/>
    </row>
    <row r="95" spans="11:37" x14ac:dyDescent="0.25">
      <c r="K95" s="139"/>
      <c r="L95"/>
      <c r="M95" s="139"/>
      <c r="N95" s="139"/>
      <c r="O95"/>
      <c r="P95" s="139"/>
      <c r="Q95" s="139"/>
      <c r="R95"/>
      <c r="S95" s="139"/>
      <c r="T95" s="139"/>
      <c r="U95"/>
      <c r="V95"/>
      <c r="W95" s="140"/>
      <c r="X95" s="140"/>
      <c r="Y95" s="140"/>
      <c r="Z95" s="140"/>
      <c r="AA95" s="140"/>
      <c r="AB95" s="140"/>
      <c r="AC95" s="140"/>
      <c r="AD95" s="141"/>
      <c r="AE95" s="141"/>
      <c r="AF95" s="141"/>
      <c r="AG95"/>
      <c r="AH95"/>
      <c r="AI95"/>
      <c r="AJ95"/>
      <c r="AK95" s="141"/>
    </row>
    <row r="96" spans="11:37" x14ac:dyDescent="0.25">
      <c r="K96" s="139"/>
      <c r="L96"/>
      <c r="M96" s="139"/>
      <c r="N96" s="139"/>
      <c r="O96"/>
      <c r="P96" s="139"/>
      <c r="Q96" s="139"/>
      <c r="R96"/>
      <c r="S96" s="139"/>
      <c r="T96" s="139"/>
      <c r="U96"/>
      <c r="V96"/>
      <c r="W96" s="140"/>
      <c r="X96" s="140"/>
      <c r="Y96" s="140"/>
      <c r="Z96" s="140"/>
      <c r="AA96" s="140"/>
      <c r="AB96" s="140"/>
      <c r="AC96" s="140"/>
      <c r="AD96" s="141"/>
      <c r="AE96" s="141"/>
      <c r="AF96" s="141"/>
      <c r="AG96"/>
      <c r="AH96"/>
      <c r="AI96"/>
      <c r="AJ96"/>
      <c r="AK96" s="141"/>
    </row>
    <row r="97" spans="11:37" x14ac:dyDescent="0.25">
      <c r="K97" s="139"/>
      <c r="L97"/>
      <c r="M97" s="139"/>
      <c r="N97" s="139"/>
      <c r="O97"/>
      <c r="P97" s="139"/>
      <c r="Q97" s="139"/>
      <c r="R97"/>
      <c r="S97" s="139"/>
      <c r="T97" s="139"/>
      <c r="U97"/>
      <c r="V97"/>
      <c r="W97" s="140"/>
      <c r="X97" s="140"/>
      <c r="Y97" s="140"/>
      <c r="Z97" s="140"/>
      <c r="AA97" s="140"/>
      <c r="AB97" s="140"/>
      <c r="AC97" s="140"/>
      <c r="AD97" s="141"/>
      <c r="AE97" s="141"/>
      <c r="AF97" s="141"/>
      <c r="AG97"/>
      <c r="AH97"/>
      <c r="AI97"/>
      <c r="AJ97"/>
      <c r="AK97" s="141"/>
    </row>
    <row r="98" spans="11:37" x14ac:dyDescent="0.25">
      <c r="K98" s="139"/>
      <c r="L98"/>
      <c r="M98" s="139"/>
      <c r="N98" s="139"/>
      <c r="O98"/>
      <c r="P98" s="139"/>
      <c r="Q98" s="139"/>
      <c r="R98"/>
      <c r="S98" s="139"/>
      <c r="T98" s="139"/>
      <c r="U98"/>
      <c r="V98"/>
      <c r="W98" s="140"/>
      <c r="X98" s="140"/>
      <c r="Y98" s="140"/>
      <c r="Z98" s="140"/>
      <c r="AA98" s="140"/>
      <c r="AB98" s="140"/>
      <c r="AC98" s="140"/>
      <c r="AD98" s="141"/>
      <c r="AE98" s="141"/>
      <c r="AF98" s="141"/>
      <c r="AG98"/>
      <c r="AH98"/>
      <c r="AI98"/>
      <c r="AJ98"/>
      <c r="AK98" s="141"/>
    </row>
    <row r="99" spans="11:37" x14ac:dyDescent="0.25">
      <c r="K99" s="139"/>
      <c r="L99"/>
      <c r="M99" s="139"/>
      <c r="N99" s="139"/>
      <c r="O99"/>
      <c r="P99" s="139"/>
      <c r="Q99" s="139"/>
      <c r="R99"/>
      <c r="S99" s="139"/>
      <c r="T99" s="139"/>
      <c r="U99"/>
      <c r="V99"/>
      <c r="W99" s="140"/>
      <c r="X99" s="140"/>
      <c r="Y99" s="140"/>
      <c r="Z99" s="140"/>
      <c r="AA99" s="140"/>
      <c r="AB99" s="140"/>
      <c r="AC99" s="140"/>
      <c r="AD99" s="141"/>
      <c r="AE99" s="141"/>
      <c r="AF99" s="141"/>
      <c r="AG99"/>
      <c r="AH99"/>
      <c r="AI99"/>
      <c r="AJ99"/>
      <c r="AK99" s="141"/>
    </row>
    <row r="100" spans="11:37" x14ac:dyDescent="0.25">
      <c r="K100" s="139"/>
      <c r="L100"/>
      <c r="M100" s="139"/>
      <c r="N100" s="139"/>
      <c r="O100"/>
      <c r="P100" s="139"/>
      <c r="Q100" s="139"/>
      <c r="R100"/>
      <c r="S100" s="139"/>
      <c r="T100" s="139"/>
      <c r="U100"/>
      <c r="V100"/>
      <c r="W100" s="140"/>
      <c r="X100" s="140"/>
      <c r="Y100" s="140"/>
      <c r="Z100" s="140"/>
      <c r="AA100" s="140"/>
      <c r="AB100" s="140"/>
      <c r="AC100" s="140"/>
      <c r="AD100" s="141"/>
      <c r="AE100" s="141"/>
      <c r="AF100" s="141"/>
      <c r="AG100"/>
      <c r="AH100"/>
      <c r="AI100"/>
      <c r="AJ100"/>
      <c r="AK100" s="141"/>
    </row>
    <row r="101" spans="11:37" x14ac:dyDescent="0.25">
      <c r="K101" s="139"/>
      <c r="L101"/>
      <c r="M101" s="139"/>
      <c r="N101" s="139"/>
      <c r="O101"/>
      <c r="P101" s="139"/>
      <c r="Q101" s="139"/>
      <c r="R101"/>
      <c r="S101" s="139"/>
      <c r="T101" s="139"/>
      <c r="U101"/>
      <c r="V101"/>
      <c r="W101" s="140"/>
      <c r="X101" s="140"/>
      <c r="Y101" s="140"/>
      <c r="Z101" s="140"/>
      <c r="AA101" s="140"/>
      <c r="AB101" s="140"/>
      <c r="AC101" s="140"/>
      <c r="AD101" s="141"/>
      <c r="AE101" s="141"/>
      <c r="AF101" s="141"/>
      <c r="AG101"/>
      <c r="AH101"/>
      <c r="AI101"/>
      <c r="AJ101"/>
      <c r="AK101" s="141"/>
    </row>
    <row r="102" spans="11:37" x14ac:dyDescent="0.25">
      <c r="K102" s="139"/>
      <c r="L102"/>
      <c r="M102" s="139"/>
      <c r="N102" s="139"/>
      <c r="O102"/>
      <c r="P102" s="139"/>
      <c r="Q102" s="139"/>
      <c r="R102"/>
      <c r="S102" s="139"/>
      <c r="T102" s="139"/>
      <c r="U102"/>
      <c r="V102"/>
      <c r="W102" s="140"/>
      <c r="X102" s="140"/>
      <c r="Y102" s="140"/>
      <c r="Z102" s="140"/>
      <c r="AA102" s="140"/>
      <c r="AB102" s="140"/>
      <c r="AC102" s="140"/>
      <c r="AD102" s="141"/>
      <c r="AE102" s="141"/>
      <c r="AF102" s="141"/>
      <c r="AG102"/>
      <c r="AH102"/>
      <c r="AI102"/>
      <c r="AJ102"/>
      <c r="AK102" s="141"/>
    </row>
    <row r="103" spans="11:37" x14ac:dyDescent="0.25">
      <c r="K103" s="139"/>
      <c r="L103"/>
      <c r="M103" s="139"/>
      <c r="N103" s="139"/>
      <c r="O103"/>
      <c r="P103" s="139"/>
      <c r="Q103" s="139"/>
      <c r="R103"/>
      <c r="S103" s="139"/>
      <c r="T103" s="139"/>
      <c r="U103"/>
      <c r="V103"/>
      <c r="W103" s="140"/>
      <c r="X103" s="140"/>
      <c r="Y103" s="140"/>
      <c r="Z103" s="140"/>
      <c r="AA103" s="140"/>
      <c r="AB103" s="140"/>
      <c r="AC103" s="140"/>
      <c r="AD103" s="141"/>
      <c r="AE103" s="141"/>
      <c r="AF103" s="141"/>
      <c r="AG103"/>
      <c r="AH103"/>
      <c r="AI103"/>
      <c r="AJ103"/>
      <c r="AK103" s="141"/>
    </row>
    <row r="104" spans="11:37" x14ac:dyDescent="0.25">
      <c r="K104" s="139"/>
      <c r="L104"/>
      <c r="M104" s="139"/>
      <c r="N104" s="139"/>
      <c r="O104"/>
      <c r="P104" s="139"/>
      <c r="Q104" s="139"/>
      <c r="R104"/>
      <c r="S104" s="139"/>
      <c r="T104" s="139"/>
      <c r="U104"/>
      <c r="V104"/>
      <c r="W104" s="140"/>
      <c r="X104" s="140"/>
      <c r="Y104" s="140"/>
      <c r="Z104" s="140"/>
      <c r="AA104" s="140"/>
      <c r="AB104" s="140"/>
      <c r="AC104" s="140"/>
      <c r="AD104" s="141"/>
      <c r="AE104" s="141"/>
      <c r="AF104" s="141"/>
      <c r="AG104"/>
      <c r="AH104"/>
      <c r="AI104"/>
      <c r="AJ104"/>
      <c r="AK104" s="141"/>
    </row>
    <row r="105" spans="11:37" x14ac:dyDescent="0.25">
      <c r="K105" s="139"/>
      <c r="L105"/>
      <c r="M105" s="139"/>
      <c r="N105" s="139"/>
      <c r="O105"/>
      <c r="P105" s="139"/>
      <c r="Q105" s="139"/>
      <c r="R105"/>
      <c r="S105" s="139"/>
      <c r="T105" s="139"/>
      <c r="U105"/>
      <c r="V105"/>
      <c r="W105" s="140"/>
      <c r="X105" s="140"/>
      <c r="Y105" s="140"/>
      <c r="Z105" s="140"/>
      <c r="AA105" s="140"/>
      <c r="AB105" s="140"/>
      <c r="AC105" s="140"/>
      <c r="AD105" s="141"/>
      <c r="AE105" s="141"/>
      <c r="AF105" s="141"/>
      <c r="AG105"/>
      <c r="AH105"/>
      <c r="AI105"/>
      <c r="AJ105"/>
      <c r="AK105" s="141"/>
    </row>
    <row r="106" spans="11:37" x14ac:dyDescent="0.25">
      <c r="K106" s="139"/>
      <c r="L106"/>
      <c r="M106" s="139"/>
      <c r="N106" s="139"/>
      <c r="O106"/>
      <c r="P106" s="139"/>
      <c r="Q106" s="139"/>
      <c r="R106"/>
      <c r="S106" s="139"/>
      <c r="T106" s="139"/>
      <c r="U106"/>
      <c r="V106"/>
      <c r="W106" s="140"/>
      <c r="X106" s="140"/>
      <c r="Y106" s="140"/>
      <c r="Z106" s="140"/>
      <c r="AA106" s="140"/>
      <c r="AB106" s="140"/>
      <c r="AC106" s="140"/>
      <c r="AD106" s="141"/>
      <c r="AE106" s="141"/>
      <c r="AF106" s="141"/>
      <c r="AG106"/>
      <c r="AH106"/>
      <c r="AI106"/>
      <c r="AJ106"/>
      <c r="AK106" s="141"/>
    </row>
    <row r="107" spans="11:37" x14ac:dyDescent="0.25">
      <c r="K107" s="139"/>
      <c r="L107"/>
      <c r="M107" s="139"/>
      <c r="N107" s="139"/>
      <c r="O107"/>
      <c r="P107" s="139"/>
      <c r="Q107" s="139"/>
      <c r="R107"/>
      <c r="S107" s="139"/>
      <c r="T107" s="139"/>
      <c r="U107"/>
      <c r="V107"/>
      <c r="W107" s="140"/>
      <c r="X107" s="140"/>
      <c r="Y107" s="140"/>
      <c r="Z107" s="140"/>
      <c r="AA107" s="140"/>
      <c r="AB107" s="140"/>
      <c r="AC107" s="140"/>
      <c r="AD107" s="141"/>
      <c r="AE107" s="141"/>
      <c r="AF107" s="141"/>
      <c r="AG107"/>
      <c r="AH107"/>
      <c r="AI107"/>
      <c r="AJ107"/>
      <c r="AK107" s="141"/>
    </row>
    <row r="108" spans="11:37" x14ac:dyDescent="0.25">
      <c r="K108" s="139"/>
      <c r="L108"/>
      <c r="M108" s="139"/>
      <c r="N108" s="139"/>
      <c r="O108"/>
      <c r="P108" s="139"/>
      <c r="Q108" s="139"/>
      <c r="R108"/>
      <c r="S108" s="139"/>
      <c r="T108" s="139"/>
      <c r="U108"/>
      <c r="V108"/>
      <c r="W108" s="140"/>
      <c r="X108" s="140"/>
      <c r="Y108" s="140"/>
      <c r="Z108" s="140"/>
      <c r="AA108" s="140"/>
      <c r="AB108" s="140"/>
      <c r="AC108" s="140"/>
      <c r="AD108" s="141"/>
      <c r="AE108" s="141"/>
      <c r="AF108" s="141"/>
      <c r="AG108"/>
      <c r="AH108"/>
      <c r="AI108"/>
      <c r="AJ108"/>
      <c r="AK108" s="141"/>
    </row>
    <row r="109" spans="11:37" x14ac:dyDescent="0.25">
      <c r="K109" s="139"/>
      <c r="L109"/>
      <c r="M109" s="139"/>
      <c r="N109" s="139"/>
      <c r="O109"/>
      <c r="P109" s="139"/>
      <c r="Q109" s="139"/>
      <c r="R109"/>
      <c r="S109" s="139"/>
      <c r="T109" s="139"/>
      <c r="U109"/>
      <c r="V109"/>
      <c r="W109" s="140"/>
      <c r="X109" s="140"/>
      <c r="Y109" s="140"/>
      <c r="Z109" s="140"/>
      <c r="AA109" s="140"/>
      <c r="AB109" s="140"/>
      <c r="AC109" s="140"/>
      <c r="AD109" s="141"/>
      <c r="AE109" s="141"/>
      <c r="AF109" s="141"/>
      <c r="AG109"/>
      <c r="AH109"/>
      <c r="AI109"/>
      <c r="AJ109"/>
      <c r="AK109" s="141"/>
    </row>
    <row r="110" spans="11:37" x14ac:dyDescent="0.25">
      <c r="K110" s="139"/>
      <c r="L110"/>
      <c r="M110" s="139"/>
      <c r="N110" s="139"/>
      <c r="O110"/>
      <c r="P110" s="139"/>
      <c r="Q110" s="139"/>
      <c r="R110"/>
      <c r="S110" s="139"/>
      <c r="T110" s="139"/>
      <c r="U110"/>
      <c r="V110"/>
      <c r="W110" s="140"/>
      <c r="X110" s="140"/>
      <c r="Y110" s="140"/>
      <c r="Z110" s="140"/>
      <c r="AA110" s="140"/>
      <c r="AB110" s="140"/>
      <c r="AC110" s="140"/>
      <c r="AD110" s="141"/>
      <c r="AE110" s="141"/>
      <c r="AF110" s="141"/>
      <c r="AG110"/>
      <c r="AH110"/>
      <c r="AI110"/>
      <c r="AJ110"/>
      <c r="AK110" s="141"/>
    </row>
    <row r="111" spans="11:37" x14ac:dyDescent="0.25">
      <c r="K111" s="139"/>
      <c r="L111"/>
      <c r="M111" s="139"/>
      <c r="N111" s="139"/>
      <c r="O111"/>
      <c r="P111" s="139"/>
      <c r="Q111" s="139"/>
      <c r="R111"/>
      <c r="S111" s="139"/>
      <c r="T111" s="139"/>
      <c r="U111"/>
      <c r="V111"/>
      <c r="W111" s="140"/>
      <c r="X111" s="140"/>
      <c r="Y111" s="140"/>
      <c r="Z111" s="140"/>
      <c r="AA111" s="140"/>
      <c r="AB111" s="140"/>
      <c r="AC111" s="140"/>
      <c r="AD111" s="141"/>
      <c r="AE111" s="141"/>
      <c r="AF111" s="141"/>
      <c r="AG111"/>
      <c r="AH111"/>
      <c r="AI111"/>
      <c r="AJ111"/>
      <c r="AK111" s="141"/>
    </row>
    <row r="112" spans="11:37" x14ac:dyDescent="0.25">
      <c r="K112" s="139"/>
      <c r="L112"/>
      <c r="M112" s="139"/>
      <c r="N112" s="139"/>
      <c r="O112"/>
      <c r="P112" s="139"/>
      <c r="Q112" s="139"/>
      <c r="R112"/>
      <c r="S112" s="139"/>
      <c r="T112" s="139"/>
      <c r="U112"/>
      <c r="V112"/>
      <c r="W112" s="140"/>
      <c r="X112" s="140"/>
      <c r="Y112" s="140"/>
      <c r="Z112" s="140"/>
      <c r="AA112" s="140"/>
      <c r="AB112" s="140"/>
      <c r="AC112" s="140"/>
      <c r="AD112" s="141"/>
      <c r="AE112" s="141"/>
      <c r="AF112" s="141"/>
      <c r="AG112"/>
      <c r="AH112"/>
      <c r="AI112"/>
      <c r="AJ112"/>
      <c r="AK112" s="141"/>
    </row>
    <row r="113" spans="11:37" x14ac:dyDescent="0.25">
      <c r="K113" s="139"/>
      <c r="L113"/>
      <c r="M113" s="139"/>
      <c r="N113" s="139"/>
      <c r="O113"/>
      <c r="P113" s="139"/>
      <c r="Q113" s="139"/>
      <c r="R113"/>
      <c r="S113" s="139"/>
      <c r="T113" s="139"/>
      <c r="U113"/>
      <c r="V113"/>
      <c r="W113" s="140"/>
      <c r="X113" s="140"/>
      <c r="Y113" s="140"/>
      <c r="Z113" s="140"/>
      <c r="AA113" s="140"/>
      <c r="AB113" s="140"/>
      <c r="AC113" s="140"/>
      <c r="AD113" s="141"/>
      <c r="AE113" s="141"/>
      <c r="AF113" s="141"/>
      <c r="AG113"/>
      <c r="AH113"/>
      <c r="AI113"/>
      <c r="AJ113"/>
      <c r="AK113" s="141"/>
    </row>
    <row r="114" spans="11:37" x14ac:dyDescent="0.25">
      <c r="K114" s="139"/>
      <c r="L114"/>
      <c r="M114" s="139"/>
      <c r="N114" s="139"/>
      <c r="O114"/>
      <c r="P114" s="139"/>
      <c r="Q114" s="139"/>
      <c r="R114"/>
      <c r="S114" s="139"/>
      <c r="T114" s="139"/>
      <c r="U114"/>
      <c r="V114"/>
      <c r="W114" s="140"/>
      <c r="X114" s="140"/>
      <c r="Y114" s="140"/>
      <c r="Z114" s="140"/>
      <c r="AA114" s="140"/>
      <c r="AB114" s="140"/>
      <c r="AC114" s="140"/>
      <c r="AD114" s="141"/>
      <c r="AE114" s="141"/>
      <c r="AF114" s="141"/>
      <c r="AG114"/>
      <c r="AH114"/>
      <c r="AI114"/>
      <c r="AJ114"/>
      <c r="AK114" s="141"/>
    </row>
    <row r="115" spans="11:37" x14ac:dyDescent="0.25">
      <c r="K115" s="139"/>
      <c r="L115"/>
      <c r="M115" s="139"/>
      <c r="N115" s="139"/>
      <c r="O115"/>
      <c r="P115" s="139"/>
      <c r="Q115" s="139"/>
      <c r="R115"/>
      <c r="S115" s="139"/>
      <c r="T115" s="139"/>
      <c r="U115"/>
      <c r="V115"/>
      <c r="W115" s="140"/>
      <c r="X115" s="140"/>
      <c r="Y115" s="140"/>
      <c r="Z115" s="140"/>
      <c r="AA115" s="140"/>
      <c r="AB115" s="140"/>
      <c r="AC115" s="140"/>
      <c r="AD115" s="141"/>
      <c r="AE115" s="141"/>
      <c r="AF115" s="141"/>
      <c r="AG115"/>
      <c r="AH115"/>
      <c r="AI115"/>
      <c r="AJ115"/>
      <c r="AK115" s="141"/>
    </row>
    <row r="116" spans="11:37" x14ac:dyDescent="0.25">
      <c r="K116" s="139"/>
      <c r="L116"/>
      <c r="M116" s="139"/>
      <c r="N116" s="139"/>
      <c r="O116"/>
      <c r="P116" s="139"/>
      <c r="Q116" s="139"/>
      <c r="R116"/>
      <c r="S116" s="139"/>
      <c r="T116" s="139"/>
      <c r="U116"/>
      <c r="V116"/>
      <c r="W116" s="140"/>
      <c r="X116" s="140"/>
      <c r="Y116" s="140"/>
      <c r="Z116" s="140"/>
      <c r="AA116" s="140"/>
      <c r="AB116" s="140"/>
      <c r="AC116" s="140"/>
      <c r="AD116" s="141"/>
      <c r="AE116" s="141"/>
      <c r="AF116" s="141"/>
      <c r="AG116"/>
      <c r="AH116"/>
      <c r="AI116"/>
      <c r="AJ116"/>
      <c r="AK116" s="141"/>
    </row>
    <row r="117" spans="11:37" x14ac:dyDescent="0.25">
      <c r="K117" s="139"/>
      <c r="L117"/>
      <c r="M117" s="139"/>
      <c r="N117" s="139"/>
      <c r="O117"/>
      <c r="P117" s="139"/>
      <c r="Q117" s="139"/>
      <c r="R117"/>
      <c r="S117" s="139"/>
      <c r="T117" s="139"/>
      <c r="U117"/>
      <c r="V117"/>
      <c r="W117" s="140"/>
      <c r="X117" s="140"/>
      <c r="Y117" s="140"/>
      <c r="Z117" s="140"/>
      <c r="AA117" s="140"/>
      <c r="AB117" s="140"/>
      <c r="AC117" s="140"/>
      <c r="AD117" s="141"/>
      <c r="AE117" s="141"/>
      <c r="AF117" s="141"/>
      <c r="AG117"/>
      <c r="AH117"/>
      <c r="AI117"/>
      <c r="AJ117"/>
      <c r="AK117" s="141"/>
    </row>
    <row r="118" spans="11:37" x14ac:dyDescent="0.25">
      <c r="K118" s="139"/>
      <c r="L118"/>
      <c r="M118" s="139"/>
      <c r="N118" s="139"/>
      <c r="O118"/>
      <c r="P118" s="139"/>
      <c r="Q118" s="139"/>
      <c r="R118"/>
      <c r="S118" s="139"/>
      <c r="T118" s="139"/>
      <c r="U118"/>
      <c r="V118"/>
      <c r="W118" s="140"/>
      <c r="X118" s="140"/>
      <c r="Y118" s="140"/>
      <c r="Z118" s="140"/>
      <c r="AA118" s="140"/>
      <c r="AB118" s="140"/>
      <c r="AC118" s="140"/>
      <c r="AD118" s="141"/>
      <c r="AE118" s="141"/>
      <c r="AF118" s="141"/>
      <c r="AG118"/>
      <c r="AH118"/>
      <c r="AI118"/>
      <c r="AJ118"/>
      <c r="AK118" s="141"/>
    </row>
    <row r="119" spans="11:37" x14ac:dyDescent="0.25">
      <c r="K119" s="139"/>
      <c r="L119"/>
      <c r="M119" s="139"/>
      <c r="N119" s="139"/>
      <c r="O119"/>
      <c r="P119" s="139"/>
      <c r="Q119" s="139"/>
      <c r="R119"/>
      <c r="S119" s="139"/>
      <c r="T119" s="139"/>
      <c r="U119"/>
      <c r="V119"/>
      <c r="W119" s="140"/>
      <c r="X119" s="140"/>
      <c r="Y119" s="140"/>
      <c r="Z119" s="140"/>
      <c r="AA119" s="140"/>
      <c r="AB119" s="140"/>
      <c r="AC119" s="140"/>
      <c r="AD119" s="141"/>
      <c r="AE119" s="141"/>
      <c r="AF119" s="141"/>
      <c r="AG119"/>
      <c r="AH119"/>
      <c r="AI119"/>
      <c r="AJ119"/>
      <c r="AK119" s="141"/>
    </row>
    <row r="120" spans="11:37" x14ac:dyDescent="0.25">
      <c r="K120" s="139"/>
      <c r="L120"/>
      <c r="M120" s="139"/>
      <c r="N120" s="139"/>
      <c r="O120"/>
      <c r="P120" s="139"/>
      <c r="Q120" s="139"/>
      <c r="R120"/>
      <c r="S120" s="139"/>
      <c r="T120" s="139"/>
      <c r="U120"/>
      <c r="V120"/>
      <c r="W120" s="140"/>
      <c r="X120" s="140"/>
      <c r="Y120" s="140"/>
      <c r="Z120" s="140"/>
      <c r="AA120" s="140"/>
      <c r="AB120" s="140"/>
      <c r="AC120" s="140"/>
      <c r="AD120" s="141"/>
      <c r="AE120" s="141"/>
      <c r="AF120" s="141"/>
      <c r="AG120"/>
      <c r="AH120"/>
      <c r="AI120"/>
      <c r="AJ120"/>
      <c r="AK120" s="141"/>
    </row>
    <row r="121" spans="11:37" x14ac:dyDescent="0.25">
      <c r="K121" s="139"/>
      <c r="L121"/>
      <c r="M121" s="139"/>
      <c r="N121" s="139"/>
      <c r="O121"/>
      <c r="P121" s="139"/>
      <c r="Q121" s="139"/>
      <c r="R121"/>
      <c r="S121" s="139"/>
      <c r="T121" s="139"/>
      <c r="U121"/>
      <c r="V121"/>
      <c r="W121" s="140"/>
      <c r="X121" s="140"/>
      <c r="Y121" s="140"/>
      <c r="Z121" s="140"/>
      <c r="AA121" s="140"/>
      <c r="AB121" s="140"/>
      <c r="AC121" s="140"/>
      <c r="AD121" s="141"/>
      <c r="AE121" s="141"/>
      <c r="AF121" s="141"/>
      <c r="AG121"/>
      <c r="AH121"/>
      <c r="AI121"/>
      <c r="AJ121"/>
      <c r="AK121" s="141"/>
    </row>
    <row r="122" spans="11:37" x14ac:dyDescent="0.25">
      <c r="K122" s="139"/>
      <c r="L122"/>
      <c r="M122" s="139"/>
      <c r="N122" s="139"/>
      <c r="O122"/>
      <c r="P122" s="139"/>
      <c r="Q122" s="139"/>
      <c r="R122"/>
      <c r="S122" s="139"/>
      <c r="T122" s="139"/>
      <c r="U122"/>
      <c r="V122"/>
      <c r="W122" s="140"/>
      <c r="X122" s="140"/>
      <c r="Y122" s="140"/>
      <c r="Z122" s="140"/>
      <c r="AA122" s="140"/>
      <c r="AB122" s="140"/>
      <c r="AC122" s="140"/>
      <c r="AD122" s="141"/>
      <c r="AE122" s="141"/>
      <c r="AF122" s="141"/>
      <c r="AG122"/>
      <c r="AH122"/>
      <c r="AI122"/>
      <c r="AJ122"/>
      <c r="AK122" s="141"/>
    </row>
    <row r="123" spans="11:37" x14ac:dyDescent="0.25">
      <c r="K123" s="139"/>
      <c r="L123"/>
      <c r="M123" s="139"/>
      <c r="N123" s="139"/>
      <c r="O123"/>
      <c r="P123" s="139"/>
      <c r="Q123" s="139"/>
      <c r="R123"/>
      <c r="S123" s="139"/>
      <c r="T123" s="139"/>
      <c r="U123"/>
      <c r="V123"/>
      <c r="W123" s="140"/>
      <c r="X123" s="140"/>
      <c r="Y123" s="140"/>
      <c r="Z123" s="140"/>
      <c r="AA123" s="140"/>
      <c r="AB123" s="140"/>
      <c r="AC123" s="140"/>
      <c r="AD123" s="141"/>
      <c r="AE123" s="141"/>
      <c r="AF123" s="141"/>
      <c r="AG123"/>
      <c r="AH123"/>
      <c r="AI123"/>
      <c r="AJ123"/>
      <c r="AK123" s="141"/>
    </row>
    <row r="124" spans="11:37" x14ac:dyDescent="0.25">
      <c r="K124" s="139"/>
      <c r="L124"/>
      <c r="M124" s="139"/>
      <c r="N124" s="139"/>
      <c r="O124"/>
      <c r="P124" s="139"/>
      <c r="Q124" s="139"/>
      <c r="R124"/>
      <c r="S124" s="139"/>
      <c r="T124" s="139"/>
      <c r="U124"/>
      <c r="V124"/>
      <c r="W124" s="140"/>
      <c r="X124" s="140"/>
      <c r="Y124" s="140"/>
      <c r="Z124" s="140"/>
      <c r="AA124" s="140"/>
      <c r="AB124" s="140"/>
      <c r="AC124" s="140"/>
      <c r="AD124" s="141"/>
      <c r="AE124" s="141"/>
      <c r="AF124" s="141"/>
      <c r="AG124"/>
      <c r="AH124"/>
      <c r="AI124"/>
      <c r="AJ124"/>
      <c r="AK124" s="141"/>
    </row>
    <row r="125" spans="11:37" x14ac:dyDescent="0.25">
      <c r="K125" s="139"/>
      <c r="L125"/>
      <c r="M125" s="139"/>
      <c r="N125" s="139"/>
      <c r="O125"/>
      <c r="P125" s="139"/>
      <c r="Q125" s="139"/>
      <c r="R125"/>
      <c r="S125" s="139"/>
      <c r="T125" s="139"/>
      <c r="U125"/>
      <c r="V125"/>
      <c r="W125" s="140"/>
      <c r="X125" s="140"/>
      <c r="Y125" s="140"/>
      <c r="Z125" s="140"/>
      <c r="AA125" s="140"/>
      <c r="AB125" s="140"/>
      <c r="AC125" s="140"/>
      <c r="AD125" s="141"/>
      <c r="AE125" s="141"/>
      <c r="AF125" s="141"/>
      <c r="AG125"/>
      <c r="AH125"/>
      <c r="AI125"/>
      <c r="AJ125"/>
      <c r="AK125" s="141"/>
    </row>
    <row r="126" spans="11:37" x14ac:dyDescent="0.25">
      <c r="K126" s="139"/>
      <c r="L126"/>
      <c r="M126" s="139"/>
      <c r="N126" s="139"/>
      <c r="O126"/>
      <c r="P126" s="139"/>
      <c r="Q126" s="139"/>
      <c r="R126"/>
      <c r="S126" s="139"/>
      <c r="T126" s="139"/>
      <c r="U126"/>
      <c r="V126"/>
      <c r="W126" s="140"/>
      <c r="X126" s="140"/>
      <c r="Y126" s="140"/>
      <c r="Z126" s="140"/>
      <c r="AA126" s="140"/>
      <c r="AB126" s="140"/>
      <c r="AC126" s="140"/>
      <c r="AD126" s="141"/>
      <c r="AE126" s="141"/>
      <c r="AF126" s="141"/>
      <c r="AG126"/>
      <c r="AH126"/>
      <c r="AI126"/>
      <c r="AJ126"/>
      <c r="AK126" s="141"/>
    </row>
    <row r="127" spans="11:37" x14ac:dyDescent="0.25">
      <c r="K127" s="139"/>
      <c r="L127"/>
      <c r="M127" s="139"/>
      <c r="N127" s="139"/>
      <c r="O127"/>
      <c r="P127" s="139"/>
      <c r="Q127" s="139"/>
      <c r="R127"/>
      <c r="S127" s="139"/>
      <c r="T127" s="139"/>
      <c r="U127"/>
      <c r="V127"/>
      <c r="W127" s="140"/>
      <c r="X127" s="140"/>
      <c r="Y127" s="140"/>
      <c r="Z127" s="140"/>
      <c r="AA127" s="140"/>
      <c r="AB127" s="140"/>
      <c r="AC127" s="140"/>
      <c r="AD127" s="141"/>
      <c r="AE127" s="141"/>
      <c r="AF127" s="141"/>
      <c r="AG127"/>
      <c r="AH127"/>
      <c r="AI127"/>
      <c r="AJ127"/>
      <c r="AK127" s="141"/>
    </row>
    <row r="128" spans="11:37" x14ac:dyDescent="0.25">
      <c r="K128" s="139"/>
      <c r="L128"/>
      <c r="M128" s="139"/>
      <c r="N128" s="139"/>
      <c r="O128"/>
      <c r="P128" s="139"/>
      <c r="Q128" s="139"/>
      <c r="R128"/>
      <c r="S128" s="139"/>
      <c r="T128" s="139"/>
      <c r="U128"/>
      <c r="V128"/>
      <c r="W128" s="140"/>
      <c r="X128" s="140"/>
      <c r="Y128" s="140"/>
      <c r="Z128" s="140"/>
      <c r="AA128" s="140"/>
      <c r="AB128" s="140"/>
      <c r="AC128" s="140"/>
      <c r="AD128" s="141"/>
      <c r="AE128" s="141"/>
      <c r="AF128" s="141"/>
      <c r="AG128"/>
      <c r="AH128"/>
      <c r="AI128"/>
      <c r="AJ128"/>
      <c r="AK128" s="141"/>
    </row>
    <row r="129" spans="11:37" x14ac:dyDescent="0.25">
      <c r="K129" s="139"/>
      <c r="L129"/>
      <c r="M129" s="139"/>
      <c r="N129" s="139"/>
      <c r="O129"/>
      <c r="P129" s="139"/>
      <c r="Q129" s="139"/>
      <c r="R129"/>
      <c r="S129" s="139"/>
      <c r="T129" s="139"/>
      <c r="U129"/>
      <c r="V129"/>
      <c r="W129" s="140"/>
      <c r="X129" s="140"/>
      <c r="Y129" s="140"/>
      <c r="Z129" s="140"/>
      <c r="AA129" s="140"/>
      <c r="AB129" s="140"/>
      <c r="AC129" s="140"/>
      <c r="AD129" s="141"/>
      <c r="AE129" s="141"/>
      <c r="AF129" s="141"/>
      <c r="AG129"/>
      <c r="AH129"/>
      <c r="AI129"/>
      <c r="AJ129"/>
      <c r="AK129" s="141"/>
    </row>
    <row r="130" spans="11:37" x14ac:dyDescent="0.25">
      <c r="K130" s="139"/>
      <c r="L130"/>
      <c r="M130" s="139"/>
      <c r="N130" s="139"/>
      <c r="O130"/>
      <c r="P130" s="139"/>
      <c r="Q130" s="139"/>
      <c r="R130"/>
      <c r="S130" s="139"/>
      <c r="T130" s="139"/>
      <c r="U130"/>
      <c r="V130"/>
      <c r="W130" s="140"/>
      <c r="X130" s="140"/>
      <c r="Y130" s="140"/>
      <c r="Z130" s="140"/>
      <c r="AA130" s="140"/>
      <c r="AB130" s="140"/>
      <c r="AC130" s="140"/>
      <c r="AD130" s="141"/>
      <c r="AE130" s="141"/>
      <c r="AF130" s="141"/>
      <c r="AG130"/>
      <c r="AH130"/>
      <c r="AI130"/>
      <c r="AJ130"/>
      <c r="AK130" s="141"/>
    </row>
    <row r="131" spans="11:37" x14ac:dyDescent="0.25">
      <c r="K131" s="139"/>
      <c r="L131"/>
      <c r="M131" s="139"/>
      <c r="N131" s="139"/>
      <c r="O131"/>
      <c r="P131" s="139"/>
      <c r="Q131" s="139"/>
      <c r="R131"/>
      <c r="S131" s="139"/>
      <c r="T131" s="139"/>
      <c r="U131"/>
      <c r="V131"/>
      <c r="W131" s="140"/>
      <c r="X131" s="140"/>
      <c r="Y131" s="140"/>
      <c r="Z131" s="140"/>
      <c r="AA131" s="140"/>
      <c r="AB131" s="140"/>
      <c r="AC131" s="140"/>
      <c r="AD131" s="141"/>
      <c r="AE131" s="141"/>
      <c r="AF131" s="141"/>
      <c r="AG131"/>
      <c r="AH131"/>
      <c r="AI131"/>
      <c r="AJ131"/>
      <c r="AK131" s="141"/>
    </row>
    <row r="132" spans="11:37" x14ac:dyDescent="0.25">
      <c r="K132" s="139"/>
      <c r="L132"/>
      <c r="M132" s="139"/>
      <c r="N132" s="139"/>
      <c r="O132"/>
      <c r="P132" s="139"/>
      <c r="Q132" s="139"/>
      <c r="R132"/>
      <c r="S132" s="139"/>
      <c r="T132" s="139"/>
      <c r="U132"/>
      <c r="V132"/>
      <c r="W132" s="140"/>
      <c r="X132" s="140"/>
      <c r="Y132" s="140"/>
      <c r="Z132" s="140"/>
      <c r="AA132" s="140"/>
      <c r="AB132" s="140"/>
      <c r="AC132" s="140"/>
      <c r="AD132" s="141"/>
      <c r="AE132" s="141"/>
      <c r="AF132" s="141"/>
      <c r="AG132"/>
      <c r="AH132"/>
      <c r="AI132"/>
      <c r="AJ132"/>
      <c r="AK132" s="141"/>
    </row>
    <row r="133" spans="11:37" x14ac:dyDescent="0.25">
      <c r="K133" s="139"/>
      <c r="L133"/>
      <c r="M133" s="139"/>
      <c r="N133" s="139"/>
      <c r="O133"/>
      <c r="P133" s="139"/>
      <c r="Q133" s="139"/>
      <c r="R133"/>
      <c r="S133" s="139"/>
      <c r="T133" s="139"/>
      <c r="U133"/>
      <c r="V133"/>
      <c r="W133" s="140"/>
      <c r="X133" s="140"/>
      <c r="Y133" s="140"/>
      <c r="Z133" s="140"/>
      <c r="AA133" s="140"/>
      <c r="AB133" s="140"/>
      <c r="AC133" s="140"/>
      <c r="AD133" s="141"/>
      <c r="AE133" s="141"/>
      <c r="AF133" s="141"/>
      <c r="AG133"/>
      <c r="AH133"/>
      <c r="AI133"/>
      <c r="AJ133"/>
      <c r="AK133" s="141"/>
    </row>
    <row r="134" spans="11:37" x14ac:dyDescent="0.25">
      <c r="K134" s="139"/>
      <c r="L134"/>
      <c r="M134" s="139"/>
      <c r="N134" s="139"/>
      <c r="O134"/>
      <c r="P134" s="139"/>
      <c r="Q134" s="139"/>
      <c r="R134"/>
      <c r="S134" s="139"/>
      <c r="T134" s="139"/>
      <c r="U134"/>
      <c r="V134"/>
      <c r="W134" s="140"/>
      <c r="X134" s="140"/>
      <c r="Y134" s="140"/>
      <c r="Z134" s="140"/>
      <c r="AA134" s="140"/>
      <c r="AB134" s="140"/>
      <c r="AC134" s="140"/>
      <c r="AD134" s="141"/>
      <c r="AE134" s="141"/>
      <c r="AF134" s="141"/>
      <c r="AG134"/>
      <c r="AH134"/>
      <c r="AI134"/>
      <c r="AJ134"/>
      <c r="AK134" s="141"/>
    </row>
    <row r="135" spans="11:37" x14ac:dyDescent="0.25">
      <c r="K135" s="139"/>
      <c r="L135"/>
      <c r="M135" s="139"/>
      <c r="N135" s="139"/>
      <c r="O135"/>
      <c r="P135" s="139"/>
      <c r="Q135" s="139"/>
      <c r="R135"/>
      <c r="S135" s="139"/>
      <c r="T135" s="139"/>
      <c r="U135"/>
      <c r="V135"/>
      <c r="W135" s="140"/>
      <c r="X135" s="140"/>
      <c r="Y135" s="140"/>
      <c r="Z135" s="140"/>
      <c r="AA135" s="140"/>
      <c r="AB135" s="140"/>
      <c r="AC135" s="140"/>
      <c r="AD135" s="141"/>
      <c r="AE135" s="141"/>
      <c r="AF135" s="141"/>
      <c r="AG135"/>
      <c r="AH135"/>
      <c r="AI135"/>
      <c r="AJ135"/>
      <c r="AK135" s="141"/>
    </row>
    <row r="136" spans="11:37" x14ac:dyDescent="0.25">
      <c r="K136" s="139"/>
      <c r="L136"/>
      <c r="M136" s="139"/>
      <c r="N136" s="139"/>
      <c r="O136"/>
      <c r="P136" s="139"/>
      <c r="Q136" s="139"/>
      <c r="R136"/>
      <c r="S136" s="139"/>
      <c r="T136" s="139"/>
      <c r="U136"/>
      <c r="V136"/>
      <c r="W136" s="140"/>
      <c r="X136" s="140"/>
      <c r="Y136" s="140"/>
      <c r="Z136" s="140"/>
      <c r="AA136" s="140"/>
      <c r="AB136" s="140"/>
      <c r="AC136" s="140"/>
      <c r="AD136" s="141"/>
      <c r="AE136" s="141"/>
      <c r="AF136" s="141"/>
      <c r="AG136"/>
      <c r="AH136"/>
      <c r="AI136"/>
      <c r="AJ136"/>
      <c r="AK136" s="141"/>
    </row>
    <row r="137" spans="11:37" x14ac:dyDescent="0.25">
      <c r="K137" s="139"/>
      <c r="L137"/>
      <c r="M137" s="139"/>
      <c r="N137" s="139"/>
      <c r="O137"/>
      <c r="P137" s="139"/>
      <c r="Q137" s="139"/>
      <c r="R137"/>
      <c r="S137" s="139"/>
      <c r="T137" s="139"/>
      <c r="U137"/>
      <c r="V137"/>
      <c r="W137" s="140"/>
      <c r="X137" s="140"/>
      <c r="Y137" s="140"/>
      <c r="Z137" s="140"/>
      <c r="AA137" s="140"/>
      <c r="AB137" s="140"/>
      <c r="AC137" s="140"/>
      <c r="AD137" s="141"/>
      <c r="AE137" s="141"/>
      <c r="AF137" s="141"/>
      <c r="AG137"/>
      <c r="AH137"/>
      <c r="AI137"/>
      <c r="AJ137"/>
      <c r="AK137" s="141"/>
    </row>
    <row r="138" spans="11:37" x14ac:dyDescent="0.25">
      <c r="K138" s="139"/>
      <c r="L138"/>
      <c r="M138" s="139"/>
      <c r="N138" s="139"/>
      <c r="O138"/>
      <c r="P138" s="139"/>
      <c r="Q138" s="139"/>
      <c r="R138"/>
      <c r="S138" s="139"/>
      <c r="T138" s="139"/>
      <c r="U138"/>
      <c r="V138"/>
      <c r="W138" s="140"/>
      <c r="X138" s="140"/>
      <c r="Y138" s="140"/>
      <c r="Z138" s="140"/>
      <c r="AA138" s="140"/>
      <c r="AB138" s="140"/>
      <c r="AC138" s="140"/>
      <c r="AD138" s="141"/>
      <c r="AE138" s="141"/>
      <c r="AF138" s="141"/>
      <c r="AG138"/>
      <c r="AH138"/>
      <c r="AI138"/>
      <c r="AJ138"/>
      <c r="AK138" s="141"/>
    </row>
    <row r="139" spans="11:37" x14ac:dyDescent="0.25">
      <c r="K139" s="139"/>
      <c r="L139"/>
      <c r="M139" s="139"/>
      <c r="N139" s="139"/>
      <c r="O139"/>
      <c r="P139" s="139"/>
      <c r="Q139" s="139"/>
      <c r="R139"/>
      <c r="S139" s="139"/>
      <c r="T139" s="139"/>
      <c r="U139"/>
      <c r="V139"/>
      <c r="W139" s="140"/>
      <c r="X139" s="140"/>
      <c r="Y139" s="140"/>
      <c r="Z139" s="140"/>
      <c r="AA139" s="140"/>
      <c r="AB139" s="140"/>
      <c r="AC139" s="140"/>
      <c r="AD139" s="141"/>
      <c r="AE139" s="141"/>
      <c r="AF139" s="141"/>
      <c r="AG139"/>
      <c r="AH139"/>
      <c r="AI139"/>
      <c r="AJ139"/>
      <c r="AK139" s="141"/>
    </row>
    <row r="140" spans="11:37" x14ac:dyDescent="0.25">
      <c r="K140" s="139"/>
      <c r="L140"/>
      <c r="M140" s="139"/>
      <c r="N140" s="139"/>
      <c r="O140"/>
      <c r="P140" s="139"/>
      <c r="Q140" s="139"/>
      <c r="R140"/>
      <c r="S140" s="139"/>
      <c r="T140" s="139"/>
      <c r="U140"/>
      <c r="V140"/>
      <c r="W140" s="140"/>
      <c r="X140" s="140"/>
      <c r="Y140" s="140"/>
      <c r="Z140" s="140"/>
      <c r="AA140" s="140"/>
      <c r="AB140" s="140"/>
      <c r="AC140" s="140"/>
      <c r="AD140" s="141"/>
      <c r="AE140" s="141"/>
      <c r="AF140" s="141"/>
      <c r="AG140"/>
      <c r="AH140"/>
      <c r="AI140"/>
      <c r="AJ140"/>
      <c r="AK140" s="141"/>
    </row>
    <row r="141" spans="11:37" x14ac:dyDescent="0.25">
      <c r="K141" s="139"/>
      <c r="L141"/>
      <c r="M141" s="139"/>
      <c r="N141" s="139"/>
      <c r="O141"/>
      <c r="P141" s="139"/>
      <c r="Q141" s="139"/>
      <c r="R141"/>
      <c r="S141" s="139"/>
      <c r="T141" s="139"/>
      <c r="U141"/>
      <c r="V141"/>
      <c r="W141" s="140"/>
      <c r="X141" s="140"/>
      <c r="Y141" s="140"/>
      <c r="Z141" s="140"/>
      <c r="AA141" s="140"/>
      <c r="AB141" s="140"/>
      <c r="AC141" s="140"/>
      <c r="AD141" s="141"/>
      <c r="AE141" s="141"/>
      <c r="AF141" s="141"/>
      <c r="AG141"/>
      <c r="AH141"/>
      <c r="AI141"/>
      <c r="AJ141"/>
      <c r="AK141" s="141"/>
    </row>
    <row r="142" spans="11:37" x14ac:dyDescent="0.25">
      <c r="K142" s="139"/>
      <c r="L142"/>
      <c r="M142" s="139"/>
      <c r="N142" s="139"/>
      <c r="O142"/>
      <c r="P142" s="139"/>
      <c r="Q142" s="139"/>
      <c r="R142"/>
      <c r="S142" s="139"/>
      <c r="T142" s="139"/>
      <c r="U142"/>
      <c r="V142"/>
      <c r="W142" s="140"/>
      <c r="X142" s="140"/>
      <c r="Y142" s="140"/>
      <c r="Z142" s="140"/>
      <c r="AA142" s="140"/>
      <c r="AB142" s="140"/>
      <c r="AC142" s="140"/>
      <c r="AD142" s="141"/>
      <c r="AE142" s="141"/>
      <c r="AF142" s="141"/>
      <c r="AG142"/>
      <c r="AH142"/>
      <c r="AI142"/>
      <c r="AJ142"/>
      <c r="AK142" s="141"/>
    </row>
    <row r="143" spans="11:37" x14ac:dyDescent="0.25">
      <c r="K143" s="139"/>
      <c r="L143"/>
      <c r="M143" s="139"/>
      <c r="N143" s="139"/>
      <c r="O143"/>
      <c r="P143" s="139"/>
      <c r="Q143" s="139"/>
      <c r="R143"/>
      <c r="S143" s="139"/>
      <c r="T143" s="139"/>
      <c r="U143"/>
      <c r="V143"/>
      <c r="W143" s="140"/>
      <c r="X143" s="140"/>
      <c r="Y143" s="140"/>
      <c r="Z143" s="140"/>
      <c r="AA143" s="140"/>
      <c r="AB143" s="140"/>
      <c r="AC143" s="140"/>
      <c r="AD143" s="141"/>
      <c r="AE143" s="141"/>
      <c r="AF143" s="141"/>
      <c r="AG143"/>
      <c r="AH143"/>
      <c r="AI143"/>
      <c r="AJ143"/>
      <c r="AK143" s="141"/>
    </row>
    <row r="144" spans="11:37" x14ac:dyDescent="0.25">
      <c r="K144" s="139"/>
      <c r="L144"/>
      <c r="M144" s="139"/>
      <c r="N144" s="139"/>
      <c r="O144"/>
      <c r="P144" s="139"/>
      <c r="Q144" s="139"/>
      <c r="R144"/>
      <c r="S144" s="139"/>
      <c r="T144" s="139"/>
      <c r="U144"/>
      <c r="V144"/>
      <c r="W144" s="140"/>
      <c r="X144" s="140"/>
      <c r="Y144" s="140"/>
      <c r="Z144" s="140"/>
      <c r="AA144" s="140"/>
      <c r="AB144" s="140"/>
      <c r="AC144" s="140"/>
      <c r="AD144" s="141"/>
      <c r="AE144" s="141"/>
      <c r="AF144" s="141"/>
      <c r="AG144"/>
      <c r="AH144"/>
      <c r="AI144"/>
      <c r="AJ144"/>
      <c r="AK144" s="141"/>
    </row>
    <row r="145" spans="11:37" x14ac:dyDescent="0.25">
      <c r="K145" s="139"/>
      <c r="L145"/>
      <c r="M145" s="139"/>
      <c r="N145" s="139"/>
      <c r="O145"/>
      <c r="P145" s="139"/>
      <c r="Q145" s="139"/>
      <c r="R145"/>
      <c r="S145" s="139"/>
      <c r="T145" s="139"/>
      <c r="U145"/>
      <c r="V145"/>
      <c r="W145" s="140"/>
      <c r="X145" s="140"/>
      <c r="Y145" s="140"/>
      <c r="Z145" s="140"/>
      <c r="AA145" s="140"/>
      <c r="AB145" s="140"/>
      <c r="AC145" s="140"/>
      <c r="AD145" s="141"/>
      <c r="AE145" s="141"/>
      <c r="AF145" s="141"/>
      <c r="AG145"/>
      <c r="AH145"/>
      <c r="AI145"/>
      <c r="AJ145"/>
      <c r="AK145" s="141"/>
    </row>
    <row r="146" spans="11:37" x14ac:dyDescent="0.25">
      <c r="K146" s="139"/>
      <c r="L146"/>
      <c r="M146" s="139"/>
      <c r="N146" s="139"/>
      <c r="O146"/>
      <c r="P146" s="139"/>
      <c r="Q146" s="139"/>
      <c r="R146"/>
      <c r="S146" s="139"/>
      <c r="T146" s="139"/>
      <c r="U146"/>
      <c r="V146"/>
      <c r="W146" s="140"/>
      <c r="X146" s="140"/>
      <c r="Y146" s="140"/>
      <c r="Z146" s="140"/>
      <c r="AA146" s="140"/>
      <c r="AB146" s="140"/>
      <c r="AC146" s="140"/>
      <c r="AD146" s="141"/>
      <c r="AE146" s="141"/>
      <c r="AF146" s="141"/>
      <c r="AG146"/>
      <c r="AH146"/>
      <c r="AI146"/>
      <c r="AJ146"/>
      <c r="AK146" s="141"/>
    </row>
    <row r="147" spans="11:37" x14ac:dyDescent="0.25">
      <c r="K147" s="139"/>
      <c r="L147"/>
      <c r="M147" s="139"/>
      <c r="N147" s="139"/>
      <c r="O147"/>
      <c r="P147" s="139"/>
      <c r="Q147" s="139"/>
      <c r="R147"/>
      <c r="S147" s="139"/>
      <c r="T147" s="139"/>
      <c r="U147"/>
      <c r="V147"/>
      <c r="W147" s="140"/>
      <c r="X147" s="140"/>
      <c r="Y147" s="140"/>
      <c r="Z147" s="140"/>
      <c r="AA147" s="140"/>
      <c r="AB147" s="140"/>
      <c r="AC147" s="140"/>
      <c r="AD147" s="141"/>
      <c r="AE147" s="141"/>
      <c r="AF147" s="141"/>
      <c r="AG147"/>
      <c r="AH147"/>
      <c r="AI147"/>
      <c r="AJ147"/>
      <c r="AK147" s="141"/>
    </row>
    <row r="148" spans="11:37" x14ac:dyDescent="0.25">
      <c r="K148" s="139"/>
      <c r="L148"/>
      <c r="M148" s="139"/>
      <c r="N148" s="139"/>
      <c r="O148"/>
      <c r="P148" s="139"/>
      <c r="Q148" s="139"/>
      <c r="R148"/>
      <c r="S148" s="139"/>
      <c r="T148" s="139"/>
      <c r="U148"/>
      <c r="V148"/>
      <c r="W148" s="140"/>
      <c r="X148" s="140"/>
      <c r="Y148" s="140"/>
      <c r="Z148" s="140"/>
      <c r="AA148" s="140"/>
      <c r="AB148" s="140"/>
      <c r="AC148" s="140"/>
      <c r="AD148" s="141"/>
      <c r="AE148" s="141"/>
      <c r="AF148" s="141"/>
      <c r="AG148"/>
      <c r="AH148"/>
      <c r="AI148"/>
      <c r="AJ148"/>
      <c r="AK148" s="141"/>
    </row>
    <row r="149" spans="11:37" x14ac:dyDescent="0.25">
      <c r="K149" s="139"/>
      <c r="L149"/>
      <c r="M149" s="139"/>
      <c r="N149" s="139"/>
      <c r="O149"/>
      <c r="P149" s="139"/>
      <c r="Q149" s="139"/>
      <c r="R149"/>
      <c r="S149" s="139"/>
      <c r="T149" s="139"/>
      <c r="U149"/>
      <c r="V149"/>
      <c r="W149" s="140"/>
      <c r="X149" s="140"/>
      <c r="Y149" s="140"/>
      <c r="Z149" s="140"/>
      <c r="AA149" s="140"/>
      <c r="AB149" s="140"/>
      <c r="AC149" s="140"/>
      <c r="AD149" s="141"/>
      <c r="AE149" s="141"/>
      <c r="AF149" s="141"/>
      <c r="AG149"/>
      <c r="AH149"/>
      <c r="AI149"/>
      <c r="AJ149"/>
      <c r="AK149" s="141"/>
    </row>
    <row r="150" spans="11:37" x14ac:dyDescent="0.25">
      <c r="K150" s="139"/>
      <c r="L150"/>
      <c r="M150" s="139"/>
      <c r="N150" s="139"/>
      <c r="O150"/>
      <c r="P150" s="139"/>
      <c r="Q150" s="139"/>
      <c r="R150"/>
      <c r="S150" s="139"/>
      <c r="T150" s="139"/>
      <c r="U150"/>
      <c r="V150"/>
      <c r="W150" s="140"/>
      <c r="X150" s="140"/>
      <c r="Y150" s="140"/>
      <c r="Z150" s="140"/>
      <c r="AA150" s="140"/>
      <c r="AB150" s="140"/>
      <c r="AC150" s="140"/>
      <c r="AD150" s="141"/>
      <c r="AE150" s="141"/>
      <c r="AF150" s="141"/>
      <c r="AG150"/>
      <c r="AH150"/>
      <c r="AI150"/>
      <c r="AJ150"/>
      <c r="AK150" s="141"/>
    </row>
    <row r="151" spans="11:37" x14ac:dyDescent="0.25">
      <c r="K151" s="139"/>
      <c r="L151"/>
      <c r="M151" s="139"/>
      <c r="N151" s="139"/>
      <c r="O151"/>
      <c r="P151" s="139"/>
      <c r="Q151" s="139"/>
      <c r="R151"/>
      <c r="S151" s="139"/>
      <c r="T151" s="139"/>
      <c r="U151"/>
      <c r="V151"/>
      <c r="W151" s="140"/>
      <c r="X151" s="140"/>
      <c r="Y151" s="140"/>
      <c r="Z151" s="140"/>
      <c r="AA151" s="140"/>
      <c r="AB151" s="140"/>
      <c r="AC151" s="140"/>
      <c r="AD151" s="141"/>
      <c r="AE151" s="141"/>
      <c r="AF151" s="141"/>
      <c r="AG151"/>
      <c r="AH151"/>
      <c r="AI151"/>
      <c r="AJ151"/>
      <c r="AK151" s="141"/>
    </row>
    <row r="152" spans="11:37" x14ac:dyDescent="0.25">
      <c r="K152" s="139"/>
      <c r="L152"/>
      <c r="M152" s="139"/>
      <c r="N152" s="139"/>
      <c r="O152"/>
      <c r="P152" s="139"/>
      <c r="Q152" s="139"/>
      <c r="R152"/>
      <c r="S152" s="139"/>
      <c r="T152" s="139"/>
      <c r="U152"/>
      <c r="V152"/>
      <c r="W152" s="140"/>
      <c r="X152" s="140"/>
      <c r="Y152" s="140"/>
      <c r="Z152" s="140"/>
      <c r="AA152" s="140"/>
      <c r="AB152" s="140"/>
      <c r="AC152" s="140"/>
      <c r="AD152" s="141"/>
      <c r="AE152" s="141"/>
      <c r="AF152" s="141"/>
      <c r="AG152"/>
      <c r="AH152"/>
      <c r="AI152"/>
      <c r="AJ152"/>
      <c r="AK152" s="141"/>
    </row>
    <row r="153" spans="11:37" x14ac:dyDescent="0.25">
      <c r="K153" s="139"/>
      <c r="L153"/>
      <c r="M153" s="139"/>
      <c r="N153" s="139"/>
      <c r="O153"/>
      <c r="P153" s="139"/>
      <c r="Q153" s="139"/>
      <c r="R153"/>
      <c r="S153" s="139"/>
      <c r="T153" s="139"/>
      <c r="U153"/>
      <c r="V153"/>
      <c r="W153" s="140"/>
      <c r="X153" s="140"/>
      <c r="Y153" s="140"/>
      <c r="Z153" s="140"/>
      <c r="AA153" s="140"/>
      <c r="AB153" s="140"/>
      <c r="AC153" s="140"/>
      <c r="AD153" s="141"/>
      <c r="AE153" s="141"/>
      <c r="AF153" s="141"/>
      <c r="AG153"/>
      <c r="AH153"/>
      <c r="AI153"/>
      <c r="AJ153"/>
      <c r="AK153" s="141"/>
    </row>
    <row r="154" spans="11:37" x14ac:dyDescent="0.25">
      <c r="K154" s="139"/>
      <c r="L154"/>
      <c r="M154" s="139"/>
      <c r="N154" s="139"/>
      <c r="O154"/>
      <c r="P154" s="139"/>
      <c r="Q154" s="139"/>
      <c r="R154"/>
      <c r="S154" s="139"/>
      <c r="T154" s="139"/>
      <c r="U154"/>
      <c r="V154"/>
      <c r="W154" s="140"/>
      <c r="X154" s="140"/>
      <c r="Y154" s="140"/>
      <c r="Z154" s="140"/>
      <c r="AA154" s="140"/>
      <c r="AB154" s="140"/>
      <c r="AC154" s="140"/>
      <c r="AD154" s="141"/>
      <c r="AE154" s="141"/>
      <c r="AF154" s="141"/>
      <c r="AG154"/>
      <c r="AH154"/>
      <c r="AI154"/>
      <c r="AJ154"/>
      <c r="AK154" s="141"/>
    </row>
    <row r="155" spans="11:37" x14ac:dyDescent="0.25">
      <c r="K155" s="139"/>
      <c r="L155"/>
      <c r="M155" s="139"/>
      <c r="N155" s="139"/>
      <c r="O155"/>
      <c r="P155" s="139"/>
      <c r="Q155" s="139"/>
      <c r="R155"/>
      <c r="S155" s="139"/>
      <c r="T155" s="139"/>
      <c r="U155"/>
      <c r="V155"/>
      <c r="W155" s="140"/>
      <c r="X155" s="140"/>
      <c r="Y155" s="140"/>
      <c r="Z155" s="140"/>
      <c r="AA155" s="140"/>
      <c r="AB155" s="140"/>
      <c r="AC155" s="140"/>
      <c r="AD155" s="141"/>
      <c r="AE155" s="141"/>
      <c r="AF155" s="141"/>
      <c r="AG155"/>
      <c r="AH155"/>
      <c r="AI155"/>
      <c r="AJ155"/>
      <c r="AK155" s="141"/>
    </row>
    <row r="156" spans="11:37" x14ac:dyDescent="0.25">
      <c r="K156" s="139"/>
      <c r="L156"/>
      <c r="M156" s="139"/>
      <c r="N156" s="139"/>
      <c r="O156"/>
      <c r="P156" s="139"/>
      <c r="Q156" s="139"/>
      <c r="R156"/>
      <c r="S156" s="139"/>
      <c r="T156" s="139"/>
      <c r="U156"/>
      <c r="V156"/>
      <c r="W156" s="140"/>
      <c r="X156" s="140"/>
      <c r="Y156" s="140"/>
      <c r="Z156" s="140"/>
      <c r="AA156" s="140"/>
      <c r="AB156" s="140"/>
      <c r="AC156" s="140"/>
      <c r="AD156" s="141"/>
      <c r="AE156" s="141"/>
      <c r="AF156" s="141"/>
      <c r="AG156"/>
      <c r="AH156"/>
      <c r="AI156"/>
      <c r="AJ156"/>
      <c r="AK156" s="141"/>
    </row>
    <row r="157" spans="11:37" x14ac:dyDescent="0.25">
      <c r="K157" s="139"/>
      <c r="L157"/>
      <c r="M157" s="139"/>
      <c r="N157" s="139"/>
      <c r="O157"/>
      <c r="P157" s="139"/>
      <c r="Q157" s="139"/>
      <c r="R157"/>
      <c r="S157" s="139"/>
      <c r="T157" s="139"/>
      <c r="U157"/>
      <c r="V157"/>
      <c r="W157" s="140"/>
      <c r="X157" s="140"/>
      <c r="Y157" s="140"/>
      <c r="Z157" s="140"/>
      <c r="AA157" s="140"/>
      <c r="AB157" s="140"/>
      <c r="AC157" s="140"/>
      <c r="AD157" s="141"/>
      <c r="AE157" s="141"/>
      <c r="AF157" s="141"/>
      <c r="AG157"/>
      <c r="AH157"/>
      <c r="AI157"/>
      <c r="AJ157"/>
      <c r="AK157" s="141"/>
    </row>
    <row r="158" spans="11:37" x14ac:dyDescent="0.25">
      <c r="K158" s="139"/>
      <c r="L158"/>
      <c r="M158" s="139"/>
      <c r="N158" s="139"/>
      <c r="O158"/>
      <c r="P158" s="139"/>
      <c r="Q158" s="139"/>
      <c r="R158"/>
      <c r="S158" s="139"/>
      <c r="T158" s="139"/>
      <c r="U158"/>
      <c r="V158"/>
      <c r="W158" s="140"/>
      <c r="X158" s="140"/>
      <c r="Y158" s="140"/>
      <c r="Z158" s="140"/>
      <c r="AA158" s="140"/>
      <c r="AB158" s="140"/>
      <c r="AC158" s="140"/>
      <c r="AD158" s="141"/>
      <c r="AE158" s="141"/>
      <c r="AF158" s="141"/>
      <c r="AG158"/>
      <c r="AH158"/>
      <c r="AI158"/>
      <c r="AJ158"/>
      <c r="AK158" s="141"/>
    </row>
    <row r="159" spans="11:37" x14ac:dyDescent="0.25">
      <c r="K159" s="139"/>
      <c r="L159"/>
      <c r="M159" s="139"/>
      <c r="N159" s="139"/>
      <c r="O159"/>
      <c r="P159" s="139"/>
      <c r="Q159" s="139"/>
      <c r="R159"/>
      <c r="S159" s="139"/>
      <c r="T159" s="139"/>
      <c r="U159"/>
      <c r="V159"/>
      <c r="W159" s="140"/>
      <c r="X159" s="140"/>
      <c r="Y159" s="140"/>
      <c r="Z159" s="140"/>
      <c r="AA159" s="140"/>
      <c r="AB159" s="140"/>
      <c r="AC159" s="140"/>
      <c r="AD159" s="141"/>
      <c r="AE159" s="141"/>
      <c r="AF159" s="141"/>
      <c r="AG159"/>
      <c r="AH159"/>
      <c r="AI159"/>
      <c r="AJ159"/>
      <c r="AK159" s="141"/>
    </row>
    <row r="160" spans="11:37" x14ac:dyDescent="0.25">
      <c r="K160" s="139"/>
      <c r="L160"/>
      <c r="M160" s="139"/>
      <c r="N160" s="139"/>
      <c r="O160"/>
      <c r="P160" s="139"/>
      <c r="Q160" s="139"/>
      <c r="R160"/>
      <c r="S160" s="139"/>
      <c r="T160" s="139"/>
      <c r="U160"/>
      <c r="V160"/>
      <c r="W160" s="140"/>
      <c r="X160" s="140"/>
      <c r="Y160" s="140"/>
      <c r="Z160" s="140"/>
      <c r="AA160" s="140"/>
      <c r="AB160" s="140"/>
      <c r="AC160" s="140"/>
      <c r="AD160" s="141"/>
      <c r="AE160" s="141"/>
      <c r="AF160" s="141"/>
      <c r="AG160"/>
      <c r="AH160"/>
      <c r="AI160"/>
      <c r="AJ160"/>
      <c r="AK160" s="141"/>
    </row>
    <row r="161" spans="11:37" x14ac:dyDescent="0.25">
      <c r="K161" s="139"/>
      <c r="L161"/>
      <c r="M161" s="139"/>
      <c r="N161" s="139"/>
      <c r="O161"/>
      <c r="P161" s="139"/>
      <c r="Q161" s="139"/>
      <c r="R161"/>
      <c r="S161" s="139"/>
      <c r="T161" s="139"/>
      <c r="U161"/>
      <c r="V161"/>
      <c r="W161" s="140"/>
      <c r="X161" s="140"/>
      <c r="Y161" s="140"/>
      <c r="Z161" s="140"/>
      <c r="AA161" s="140"/>
      <c r="AB161" s="140"/>
      <c r="AC161" s="140"/>
      <c r="AD161" s="141"/>
      <c r="AE161" s="141"/>
      <c r="AF161" s="141"/>
      <c r="AG161"/>
      <c r="AH161"/>
      <c r="AI161"/>
      <c r="AJ161"/>
      <c r="AK161" s="141"/>
    </row>
    <row r="162" spans="11:37" x14ac:dyDescent="0.25">
      <c r="K162" s="139"/>
      <c r="L162"/>
      <c r="M162" s="139"/>
      <c r="N162" s="139"/>
      <c r="O162"/>
      <c r="P162" s="139"/>
      <c r="Q162" s="139"/>
      <c r="R162"/>
      <c r="S162" s="139"/>
      <c r="T162" s="139"/>
      <c r="U162"/>
      <c r="V162"/>
      <c r="W162" s="140"/>
      <c r="X162" s="140"/>
      <c r="Y162" s="140"/>
      <c r="Z162" s="140"/>
      <c r="AA162" s="140"/>
      <c r="AB162" s="140"/>
      <c r="AC162" s="140"/>
      <c r="AD162" s="141"/>
      <c r="AE162" s="141"/>
      <c r="AF162" s="141"/>
      <c r="AG162"/>
      <c r="AH162"/>
      <c r="AI162"/>
      <c r="AJ162"/>
      <c r="AK162" s="141"/>
    </row>
    <row r="163" spans="11:37" x14ac:dyDescent="0.25">
      <c r="K163" s="139"/>
      <c r="L163"/>
      <c r="M163" s="139"/>
      <c r="N163" s="139"/>
      <c r="O163"/>
      <c r="P163" s="139"/>
      <c r="Q163" s="139"/>
      <c r="R163"/>
      <c r="S163" s="139"/>
      <c r="T163" s="139"/>
      <c r="U163"/>
      <c r="V163"/>
      <c r="W163" s="140"/>
      <c r="X163" s="140"/>
      <c r="Y163" s="140"/>
      <c r="Z163" s="140"/>
      <c r="AA163" s="140"/>
      <c r="AB163" s="140"/>
      <c r="AC163" s="140"/>
      <c r="AD163" s="141"/>
      <c r="AE163" s="141"/>
      <c r="AF163" s="141"/>
      <c r="AG163"/>
      <c r="AH163"/>
      <c r="AI163"/>
      <c r="AJ163"/>
      <c r="AK163" s="141"/>
    </row>
    <row r="164" spans="11:37" x14ac:dyDescent="0.25">
      <c r="K164" s="139"/>
      <c r="L164"/>
      <c r="M164" s="139"/>
      <c r="N164" s="139"/>
      <c r="O164"/>
      <c r="P164" s="139"/>
      <c r="Q164" s="139"/>
      <c r="R164"/>
      <c r="S164" s="139"/>
      <c r="T164" s="139"/>
      <c r="U164"/>
      <c r="V164"/>
      <c r="W164" s="140"/>
      <c r="X164" s="140"/>
      <c r="Y164" s="140"/>
      <c r="Z164" s="140"/>
      <c r="AA164" s="140"/>
      <c r="AB164" s="140"/>
      <c r="AC164" s="140"/>
      <c r="AD164" s="141"/>
      <c r="AE164" s="141"/>
      <c r="AF164" s="141"/>
      <c r="AG164"/>
      <c r="AH164"/>
      <c r="AI164"/>
      <c r="AJ164"/>
      <c r="AK164" s="141"/>
    </row>
    <row r="165" spans="11:37" x14ac:dyDescent="0.25">
      <c r="K165" s="139"/>
      <c r="L165"/>
      <c r="M165" s="139"/>
      <c r="N165" s="139"/>
      <c r="O165"/>
      <c r="P165" s="139"/>
      <c r="Q165" s="139"/>
      <c r="R165"/>
      <c r="S165" s="139"/>
      <c r="T165" s="139"/>
      <c r="U165"/>
      <c r="V165"/>
      <c r="W165" s="140"/>
      <c r="X165" s="140"/>
      <c r="Y165" s="140"/>
      <c r="Z165" s="140"/>
      <c r="AA165" s="140"/>
      <c r="AB165" s="140"/>
      <c r="AC165" s="140"/>
      <c r="AD165" s="141"/>
      <c r="AE165" s="141"/>
      <c r="AF165" s="141"/>
      <c r="AG165"/>
      <c r="AH165"/>
      <c r="AI165"/>
      <c r="AJ165"/>
      <c r="AK165" s="141"/>
    </row>
    <row r="166" spans="11:37" x14ac:dyDescent="0.25">
      <c r="K166" s="139"/>
      <c r="L166"/>
      <c r="M166" s="139"/>
      <c r="N166" s="139"/>
      <c r="O166"/>
      <c r="P166" s="139"/>
      <c r="Q166" s="139"/>
      <c r="R166"/>
      <c r="S166" s="139"/>
      <c r="T166" s="139"/>
      <c r="U166"/>
      <c r="V166"/>
      <c r="W166" s="140"/>
      <c r="X166" s="140"/>
      <c r="Y166" s="140"/>
      <c r="Z166" s="140"/>
      <c r="AA166" s="140"/>
      <c r="AB166" s="140"/>
      <c r="AC166" s="140"/>
      <c r="AD166" s="141"/>
      <c r="AE166" s="141"/>
      <c r="AF166" s="141"/>
      <c r="AG166"/>
      <c r="AH166"/>
      <c r="AI166"/>
      <c r="AJ166"/>
      <c r="AK166" s="141"/>
    </row>
    <row r="167" spans="11:37" x14ac:dyDescent="0.25">
      <c r="K167" s="139"/>
      <c r="L167"/>
      <c r="M167" s="139"/>
      <c r="N167" s="139"/>
      <c r="O167"/>
      <c r="P167" s="139"/>
      <c r="Q167" s="139"/>
      <c r="R167"/>
      <c r="S167" s="139"/>
      <c r="T167" s="139"/>
      <c r="U167"/>
      <c r="V167"/>
      <c r="W167" s="140"/>
      <c r="X167" s="140"/>
      <c r="Y167" s="140"/>
      <c r="Z167" s="140"/>
      <c r="AA167" s="140"/>
      <c r="AB167" s="140"/>
      <c r="AC167" s="140"/>
      <c r="AD167" s="141"/>
      <c r="AE167" s="141"/>
      <c r="AF167" s="141"/>
      <c r="AG167"/>
      <c r="AH167"/>
      <c r="AI167"/>
      <c r="AJ167"/>
      <c r="AK167" s="141"/>
    </row>
    <row r="168" spans="11:37" x14ac:dyDescent="0.25">
      <c r="K168" s="139"/>
      <c r="L168"/>
      <c r="M168" s="139"/>
      <c r="N168" s="139"/>
      <c r="O168"/>
      <c r="P168" s="139"/>
      <c r="Q168" s="139"/>
      <c r="R168"/>
      <c r="S168" s="139"/>
      <c r="T168" s="139"/>
      <c r="U168"/>
      <c r="V168"/>
      <c r="W168" s="140"/>
      <c r="X168" s="140"/>
      <c r="Y168" s="140"/>
      <c r="Z168" s="140"/>
      <c r="AA168" s="140"/>
      <c r="AB168" s="140"/>
      <c r="AC168" s="140"/>
      <c r="AD168" s="141"/>
      <c r="AE168" s="141"/>
      <c r="AF168" s="141"/>
      <c r="AG168"/>
      <c r="AH168"/>
      <c r="AI168"/>
      <c r="AJ168"/>
      <c r="AK168" s="141"/>
    </row>
    <row r="169" spans="11:37" x14ac:dyDescent="0.25">
      <c r="K169" s="139"/>
      <c r="L169"/>
      <c r="M169" s="139"/>
      <c r="N169" s="139"/>
      <c r="O169"/>
      <c r="P169" s="139"/>
      <c r="Q169" s="139"/>
      <c r="R169"/>
      <c r="S169" s="139"/>
      <c r="T169" s="139"/>
      <c r="U169"/>
      <c r="V169"/>
      <c r="W169" s="140"/>
      <c r="X169" s="140"/>
      <c r="Y169" s="140"/>
      <c r="Z169" s="140"/>
      <c r="AA169" s="140"/>
      <c r="AB169" s="140"/>
      <c r="AC169" s="140"/>
      <c r="AD169" s="141"/>
      <c r="AE169" s="141"/>
      <c r="AF169" s="141"/>
      <c r="AG169"/>
      <c r="AH169"/>
      <c r="AI169"/>
      <c r="AJ169"/>
      <c r="AK169" s="141"/>
    </row>
    <row r="170" spans="11:37" x14ac:dyDescent="0.25">
      <c r="K170" s="139"/>
      <c r="L170"/>
      <c r="M170" s="139"/>
      <c r="N170" s="139"/>
      <c r="O170"/>
      <c r="P170" s="139"/>
      <c r="Q170" s="139"/>
      <c r="R170"/>
      <c r="S170" s="139"/>
      <c r="T170" s="139"/>
      <c r="U170"/>
      <c r="V170"/>
      <c r="W170" s="140"/>
      <c r="X170" s="140"/>
      <c r="Y170" s="140"/>
      <c r="Z170" s="140"/>
      <c r="AA170" s="140"/>
      <c r="AB170" s="140"/>
      <c r="AC170" s="140"/>
      <c r="AD170" s="141"/>
      <c r="AE170" s="141"/>
      <c r="AF170" s="141"/>
      <c r="AG170"/>
      <c r="AH170"/>
      <c r="AI170"/>
      <c r="AJ170"/>
      <c r="AK170" s="141"/>
    </row>
    <row r="171" spans="11:37" x14ac:dyDescent="0.25">
      <c r="K171" s="139"/>
      <c r="L171"/>
      <c r="M171" s="139"/>
      <c r="N171" s="139"/>
      <c r="O171"/>
      <c r="P171" s="139"/>
      <c r="Q171" s="139"/>
      <c r="R171"/>
      <c r="S171" s="139"/>
      <c r="T171" s="139"/>
      <c r="U171"/>
      <c r="V171"/>
      <c r="W171" s="140"/>
      <c r="X171" s="140"/>
      <c r="Y171" s="140"/>
      <c r="Z171" s="140"/>
      <c r="AA171" s="140"/>
      <c r="AB171" s="140"/>
      <c r="AC171" s="140"/>
      <c r="AD171" s="141"/>
      <c r="AE171" s="141"/>
      <c r="AF171" s="141"/>
      <c r="AG171"/>
      <c r="AH171"/>
      <c r="AI171"/>
      <c r="AJ171"/>
      <c r="AK171" s="141"/>
    </row>
    <row r="172" spans="11:37" x14ac:dyDescent="0.25">
      <c r="K172" s="139"/>
      <c r="L172"/>
      <c r="M172" s="139"/>
      <c r="N172" s="139"/>
      <c r="O172"/>
      <c r="P172" s="139"/>
      <c r="Q172" s="139"/>
      <c r="R172"/>
      <c r="S172" s="139"/>
      <c r="T172" s="139"/>
      <c r="U172"/>
      <c r="V172"/>
      <c r="W172" s="140"/>
      <c r="X172" s="140"/>
      <c r="Y172" s="140"/>
      <c r="Z172" s="140"/>
      <c r="AA172" s="140"/>
      <c r="AB172" s="140"/>
      <c r="AC172" s="140"/>
      <c r="AD172" s="141"/>
      <c r="AE172" s="141"/>
      <c r="AF172" s="141"/>
      <c r="AG172"/>
      <c r="AH172"/>
      <c r="AI172"/>
      <c r="AJ172"/>
      <c r="AK172" s="141"/>
    </row>
    <row r="173" spans="11:37" x14ac:dyDescent="0.25">
      <c r="K173" s="139"/>
      <c r="L173"/>
      <c r="M173" s="139"/>
      <c r="N173" s="139"/>
      <c r="O173"/>
      <c r="P173" s="139"/>
      <c r="Q173" s="139"/>
      <c r="R173"/>
      <c r="S173" s="139"/>
      <c r="T173" s="139"/>
      <c r="U173"/>
      <c r="V173"/>
      <c r="W173" s="140"/>
      <c r="X173" s="140"/>
      <c r="Y173" s="140"/>
      <c r="Z173" s="140"/>
      <c r="AA173" s="140"/>
      <c r="AB173" s="140"/>
      <c r="AC173" s="140"/>
      <c r="AD173" s="141"/>
      <c r="AE173" s="141"/>
      <c r="AF173" s="141"/>
      <c r="AG173"/>
      <c r="AH173"/>
      <c r="AI173"/>
      <c r="AJ173"/>
      <c r="AK173" s="141"/>
    </row>
    <row r="174" spans="11:37" x14ac:dyDescent="0.25">
      <c r="K174" s="139"/>
      <c r="L174"/>
      <c r="M174" s="139"/>
      <c r="N174" s="139"/>
      <c r="O174"/>
      <c r="P174" s="139"/>
      <c r="Q174" s="139"/>
      <c r="R174"/>
      <c r="S174" s="139"/>
      <c r="T174" s="139"/>
      <c r="U174"/>
      <c r="V174"/>
      <c r="W174" s="140"/>
      <c r="X174" s="140"/>
      <c r="Y174" s="140"/>
      <c r="Z174" s="140"/>
      <c r="AA174" s="140"/>
      <c r="AB174" s="140"/>
      <c r="AC174" s="140"/>
      <c r="AD174" s="141"/>
      <c r="AE174" s="141"/>
      <c r="AF174" s="141"/>
      <c r="AG174"/>
      <c r="AH174"/>
      <c r="AI174"/>
      <c r="AJ174"/>
      <c r="AK174" s="141"/>
    </row>
    <row r="175" spans="11:37" x14ac:dyDescent="0.25">
      <c r="K175" s="139"/>
      <c r="L175"/>
      <c r="M175" s="139"/>
      <c r="N175" s="139"/>
      <c r="O175"/>
      <c r="P175" s="139"/>
      <c r="Q175" s="139"/>
      <c r="R175"/>
      <c r="S175" s="139"/>
      <c r="T175" s="139"/>
      <c r="U175"/>
      <c r="V175"/>
      <c r="W175" s="140"/>
      <c r="X175" s="140"/>
      <c r="Y175" s="140"/>
      <c r="Z175" s="140"/>
      <c r="AA175" s="140"/>
      <c r="AB175" s="140"/>
      <c r="AC175" s="140"/>
      <c r="AD175" s="141"/>
      <c r="AE175" s="141"/>
      <c r="AF175" s="141"/>
      <c r="AG175"/>
      <c r="AH175"/>
      <c r="AI175"/>
      <c r="AJ175"/>
      <c r="AK175" s="141"/>
    </row>
    <row r="176" spans="11:37" x14ac:dyDescent="0.25">
      <c r="K176" s="139"/>
      <c r="L176"/>
      <c r="M176" s="139"/>
      <c r="N176" s="139"/>
      <c r="O176"/>
      <c r="P176" s="139"/>
      <c r="Q176" s="139"/>
      <c r="R176"/>
      <c r="S176" s="139"/>
      <c r="T176" s="139"/>
      <c r="U176"/>
      <c r="V176"/>
      <c r="W176" s="140"/>
      <c r="X176" s="140"/>
      <c r="Y176" s="140"/>
      <c r="Z176" s="140"/>
      <c r="AA176" s="140"/>
      <c r="AB176" s="140"/>
      <c r="AC176" s="140"/>
      <c r="AD176" s="141"/>
      <c r="AE176" s="141"/>
      <c r="AF176" s="141"/>
      <c r="AG176"/>
      <c r="AH176"/>
      <c r="AI176"/>
      <c r="AJ176"/>
      <c r="AK176" s="141"/>
    </row>
    <row r="177" spans="11:37" x14ac:dyDescent="0.25">
      <c r="K177" s="139"/>
      <c r="L177"/>
      <c r="M177" s="139"/>
      <c r="N177" s="139"/>
      <c r="O177"/>
      <c r="P177" s="139"/>
      <c r="Q177" s="139"/>
      <c r="R177"/>
      <c r="S177" s="139"/>
      <c r="T177" s="139"/>
      <c r="U177"/>
      <c r="V177"/>
      <c r="W177" s="140"/>
      <c r="X177" s="140"/>
      <c r="Y177" s="140"/>
      <c r="Z177" s="140"/>
      <c r="AA177" s="140"/>
      <c r="AB177" s="140"/>
      <c r="AC177" s="140"/>
      <c r="AD177" s="141"/>
      <c r="AE177" s="141"/>
      <c r="AF177" s="141"/>
      <c r="AG177"/>
      <c r="AH177"/>
      <c r="AI177"/>
      <c r="AJ177"/>
      <c r="AK177" s="141"/>
    </row>
    <row r="178" spans="11:37" x14ac:dyDescent="0.25">
      <c r="K178" s="139"/>
      <c r="L178"/>
      <c r="M178" s="139"/>
      <c r="N178" s="139"/>
      <c r="O178"/>
      <c r="P178" s="139"/>
      <c r="Q178" s="139"/>
      <c r="R178"/>
      <c r="S178" s="139"/>
      <c r="T178" s="139"/>
      <c r="U178"/>
      <c r="V178"/>
      <c r="W178" s="140"/>
      <c r="X178" s="140"/>
      <c r="Y178" s="140"/>
      <c r="Z178" s="140"/>
      <c r="AA178" s="140"/>
      <c r="AB178" s="140"/>
      <c r="AC178" s="140"/>
      <c r="AD178" s="141"/>
      <c r="AE178" s="141"/>
      <c r="AF178" s="141"/>
      <c r="AG178"/>
      <c r="AH178"/>
      <c r="AI178"/>
      <c r="AJ178"/>
      <c r="AK178" s="141"/>
    </row>
    <row r="179" spans="11:37" x14ac:dyDescent="0.25">
      <c r="K179" s="139"/>
      <c r="L179"/>
      <c r="M179" s="139"/>
      <c r="N179" s="139"/>
      <c r="O179"/>
      <c r="P179" s="139"/>
      <c r="Q179" s="139"/>
      <c r="R179"/>
      <c r="S179" s="139"/>
      <c r="T179" s="139"/>
      <c r="U179"/>
      <c r="V179"/>
      <c r="W179" s="140"/>
      <c r="X179" s="140"/>
      <c r="Y179" s="140"/>
      <c r="Z179" s="140"/>
      <c r="AA179" s="140"/>
      <c r="AB179" s="140"/>
      <c r="AC179" s="140"/>
      <c r="AD179" s="141"/>
      <c r="AE179" s="141"/>
      <c r="AF179" s="141"/>
      <c r="AG179"/>
      <c r="AH179"/>
      <c r="AI179"/>
      <c r="AJ179"/>
      <c r="AK179" s="141"/>
    </row>
    <row r="180" spans="11:37" x14ac:dyDescent="0.25">
      <c r="K180" s="139"/>
      <c r="L180"/>
      <c r="M180" s="139"/>
      <c r="N180" s="139"/>
      <c r="O180"/>
      <c r="P180" s="139"/>
      <c r="Q180" s="139"/>
      <c r="R180"/>
      <c r="S180" s="139"/>
      <c r="T180" s="139"/>
      <c r="U180"/>
      <c r="V180"/>
      <c r="W180" s="140"/>
      <c r="X180" s="140"/>
      <c r="Y180" s="140"/>
      <c r="Z180" s="140"/>
      <c r="AA180" s="140"/>
      <c r="AB180" s="140"/>
      <c r="AC180" s="140"/>
      <c r="AD180" s="141"/>
      <c r="AE180" s="141"/>
      <c r="AF180" s="141"/>
      <c r="AG180"/>
      <c r="AH180"/>
      <c r="AI180"/>
      <c r="AJ180"/>
      <c r="AK180" s="141"/>
    </row>
    <row r="181" spans="11:37" x14ac:dyDescent="0.25">
      <c r="K181" s="139"/>
      <c r="L181"/>
      <c r="M181" s="139"/>
      <c r="N181" s="139"/>
      <c r="O181"/>
      <c r="P181" s="139"/>
      <c r="Q181" s="139"/>
      <c r="R181"/>
      <c r="S181" s="139"/>
      <c r="T181" s="139"/>
      <c r="U181"/>
      <c r="V181"/>
      <c r="W181" s="140"/>
      <c r="X181" s="140"/>
      <c r="Y181" s="140"/>
      <c r="Z181" s="140"/>
      <c r="AA181" s="140"/>
      <c r="AB181" s="140"/>
      <c r="AC181" s="140"/>
      <c r="AD181" s="141"/>
      <c r="AE181" s="141"/>
      <c r="AF181" s="141"/>
      <c r="AG181"/>
      <c r="AH181"/>
      <c r="AI181"/>
      <c r="AJ181"/>
      <c r="AK181" s="141"/>
    </row>
    <row r="182" spans="11:37" x14ac:dyDescent="0.25">
      <c r="K182" s="139"/>
      <c r="L182"/>
      <c r="M182" s="139"/>
      <c r="N182" s="139"/>
      <c r="O182"/>
      <c r="P182" s="139"/>
      <c r="Q182" s="139"/>
      <c r="R182"/>
      <c r="S182" s="139"/>
      <c r="T182" s="139"/>
      <c r="U182"/>
      <c r="V182"/>
      <c r="W182" s="140"/>
      <c r="X182" s="140"/>
      <c r="Y182" s="140"/>
      <c r="Z182" s="140"/>
      <c r="AA182" s="140"/>
      <c r="AB182" s="140"/>
      <c r="AC182" s="140"/>
      <c r="AD182" s="141"/>
      <c r="AE182" s="141"/>
      <c r="AF182" s="141"/>
      <c r="AG182"/>
      <c r="AH182"/>
      <c r="AI182"/>
      <c r="AJ182"/>
      <c r="AK182" s="141"/>
    </row>
    <row r="183" spans="11:37" x14ac:dyDescent="0.25">
      <c r="K183" s="139"/>
      <c r="L183"/>
      <c r="M183" s="139"/>
      <c r="N183" s="139"/>
      <c r="O183"/>
      <c r="P183" s="139"/>
      <c r="Q183" s="139"/>
      <c r="R183"/>
      <c r="S183" s="139"/>
      <c r="T183" s="139"/>
      <c r="U183"/>
      <c r="V183"/>
      <c r="W183" s="140"/>
      <c r="X183" s="140"/>
      <c r="Y183" s="140"/>
      <c r="Z183" s="140"/>
      <c r="AA183" s="140"/>
      <c r="AB183" s="140"/>
      <c r="AC183" s="140"/>
      <c r="AD183" s="141"/>
      <c r="AE183" s="141"/>
      <c r="AF183" s="141"/>
      <c r="AG183"/>
      <c r="AH183"/>
      <c r="AI183"/>
      <c r="AJ183"/>
      <c r="AK183" s="141"/>
    </row>
    <row r="184" spans="11:37" x14ac:dyDescent="0.25">
      <c r="K184" s="139"/>
      <c r="L184"/>
      <c r="M184" s="139"/>
      <c r="N184" s="139"/>
      <c r="O184"/>
      <c r="P184" s="139"/>
      <c r="Q184" s="139"/>
      <c r="R184"/>
      <c r="S184" s="139"/>
      <c r="T184" s="139"/>
      <c r="U184"/>
      <c r="V184"/>
      <c r="W184" s="140"/>
      <c r="X184" s="140"/>
      <c r="Y184" s="140"/>
      <c r="Z184" s="140"/>
      <c r="AA184" s="140"/>
      <c r="AB184" s="140"/>
      <c r="AC184" s="140"/>
      <c r="AD184" s="141"/>
      <c r="AE184" s="141"/>
      <c r="AF184" s="141"/>
      <c r="AG184"/>
      <c r="AH184"/>
      <c r="AI184"/>
      <c r="AJ184"/>
      <c r="AK184" s="141"/>
    </row>
    <row r="185" spans="11:37" x14ac:dyDescent="0.25">
      <c r="K185" s="139"/>
      <c r="L185"/>
      <c r="M185" s="139"/>
      <c r="N185" s="139"/>
      <c r="O185"/>
      <c r="P185" s="139"/>
      <c r="Q185" s="139"/>
      <c r="R185"/>
      <c r="S185" s="139"/>
      <c r="T185" s="139"/>
      <c r="U185"/>
      <c r="V185"/>
      <c r="W185" s="140"/>
      <c r="X185" s="140"/>
      <c r="Y185" s="140"/>
      <c r="Z185" s="140"/>
      <c r="AA185" s="140"/>
      <c r="AB185" s="140"/>
      <c r="AC185" s="140"/>
      <c r="AD185" s="141"/>
      <c r="AE185" s="141"/>
      <c r="AF185" s="141"/>
      <c r="AG185"/>
      <c r="AH185"/>
      <c r="AI185"/>
      <c r="AJ185"/>
      <c r="AK185" s="141"/>
    </row>
    <row r="186" spans="11:37" x14ac:dyDescent="0.25">
      <c r="K186" s="139"/>
      <c r="L186"/>
      <c r="M186" s="139"/>
      <c r="N186" s="139"/>
      <c r="O186"/>
      <c r="P186" s="139"/>
      <c r="Q186" s="139"/>
      <c r="R186"/>
      <c r="S186" s="139"/>
      <c r="T186" s="139"/>
      <c r="U186"/>
      <c r="V186"/>
      <c r="W186" s="140"/>
      <c r="X186" s="140"/>
      <c r="Y186" s="140"/>
      <c r="Z186" s="140"/>
      <c r="AA186" s="140"/>
      <c r="AB186" s="140"/>
      <c r="AC186" s="140"/>
      <c r="AD186" s="141"/>
      <c r="AE186" s="141"/>
      <c r="AF186" s="141"/>
      <c r="AG186"/>
      <c r="AH186"/>
      <c r="AI186"/>
      <c r="AJ186"/>
      <c r="AK186" s="141"/>
    </row>
    <row r="187" spans="11:37" x14ac:dyDescent="0.25">
      <c r="K187" s="139"/>
      <c r="L187"/>
      <c r="M187" s="139"/>
      <c r="N187" s="139"/>
      <c r="O187"/>
      <c r="P187" s="139"/>
      <c r="Q187" s="139"/>
      <c r="R187"/>
      <c r="S187" s="139"/>
      <c r="T187" s="139"/>
      <c r="U187"/>
      <c r="V187"/>
      <c r="W187" s="140"/>
      <c r="X187" s="140"/>
      <c r="Y187" s="140"/>
      <c r="Z187" s="140"/>
      <c r="AA187" s="140"/>
      <c r="AB187" s="140"/>
      <c r="AC187" s="140"/>
      <c r="AD187" s="141"/>
      <c r="AE187" s="141"/>
      <c r="AF187" s="141"/>
      <c r="AG187"/>
      <c r="AH187"/>
      <c r="AI187"/>
      <c r="AJ187"/>
      <c r="AK187" s="141"/>
    </row>
    <row r="188" spans="11:37" x14ac:dyDescent="0.25">
      <c r="K188" s="139"/>
      <c r="L188"/>
      <c r="M188" s="139"/>
      <c r="N188" s="139"/>
      <c r="O188"/>
      <c r="P188" s="139"/>
      <c r="Q188" s="139"/>
      <c r="R188"/>
      <c r="S188" s="139"/>
      <c r="T188" s="139"/>
      <c r="U188"/>
      <c r="V188"/>
      <c r="W188" s="140"/>
      <c r="X188" s="140"/>
      <c r="Y188" s="140"/>
      <c r="Z188" s="140"/>
      <c r="AA188" s="140"/>
      <c r="AB188" s="140"/>
      <c r="AC188" s="140"/>
      <c r="AD188" s="141"/>
      <c r="AE188" s="141"/>
      <c r="AF188" s="141"/>
      <c r="AG188"/>
      <c r="AH188"/>
      <c r="AI188"/>
      <c r="AJ188"/>
      <c r="AK188" s="141"/>
    </row>
    <row r="189" spans="11:37" x14ac:dyDescent="0.25">
      <c r="K189" s="139"/>
      <c r="L189"/>
      <c r="M189" s="139"/>
      <c r="N189" s="139"/>
      <c r="O189"/>
      <c r="P189" s="139"/>
      <c r="Q189" s="139"/>
      <c r="R189"/>
      <c r="S189" s="139"/>
      <c r="T189" s="139"/>
      <c r="U189"/>
      <c r="V189"/>
      <c r="W189" s="140"/>
      <c r="X189" s="140"/>
      <c r="Y189" s="140"/>
      <c r="Z189" s="140"/>
      <c r="AA189" s="140"/>
      <c r="AB189" s="140"/>
      <c r="AC189" s="140"/>
      <c r="AD189" s="141"/>
      <c r="AE189" s="141"/>
      <c r="AF189" s="141"/>
      <c r="AG189"/>
      <c r="AH189"/>
      <c r="AI189"/>
      <c r="AJ189"/>
      <c r="AK189" s="141"/>
    </row>
    <row r="190" spans="11:37" x14ac:dyDescent="0.25">
      <c r="K190" s="139"/>
      <c r="L190"/>
      <c r="M190" s="139"/>
      <c r="N190" s="139"/>
      <c r="O190"/>
      <c r="P190" s="139"/>
      <c r="Q190" s="139"/>
      <c r="R190"/>
      <c r="S190" s="139"/>
      <c r="T190" s="139"/>
      <c r="U190"/>
      <c r="V190"/>
      <c r="W190" s="140"/>
      <c r="X190" s="140"/>
      <c r="Y190" s="140"/>
      <c r="Z190" s="140"/>
      <c r="AA190" s="140"/>
      <c r="AB190" s="140"/>
      <c r="AC190" s="140"/>
      <c r="AD190" s="141"/>
      <c r="AE190" s="141"/>
      <c r="AF190" s="141"/>
      <c r="AG190"/>
      <c r="AH190"/>
      <c r="AI190"/>
      <c r="AJ190"/>
      <c r="AK190" s="141"/>
    </row>
    <row r="191" spans="11:37" x14ac:dyDescent="0.25">
      <c r="K191" s="139"/>
      <c r="L191"/>
      <c r="M191" s="139"/>
      <c r="N191" s="139"/>
      <c r="O191"/>
      <c r="P191" s="139"/>
      <c r="Q191" s="139"/>
      <c r="R191"/>
      <c r="S191" s="139"/>
      <c r="T191" s="139"/>
      <c r="U191"/>
      <c r="V191"/>
      <c r="W191" s="140"/>
      <c r="X191" s="140"/>
      <c r="Y191" s="140"/>
      <c r="Z191" s="140"/>
      <c r="AA191" s="140"/>
      <c r="AB191" s="140"/>
      <c r="AC191" s="140"/>
      <c r="AD191" s="141"/>
      <c r="AE191" s="141"/>
      <c r="AF191" s="141"/>
      <c r="AG191"/>
      <c r="AH191"/>
      <c r="AI191"/>
      <c r="AJ191"/>
      <c r="AK191" s="141"/>
    </row>
    <row r="192" spans="11:37" x14ac:dyDescent="0.25">
      <c r="K192" s="139"/>
      <c r="L192"/>
      <c r="M192" s="139"/>
      <c r="N192" s="139"/>
      <c r="O192"/>
      <c r="P192" s="139"/>
      <c r="Q192" s="139"/>
      <c r="R192"/>
      <c r="S192" s="139"/>
      <c r="T192" s="139"/>
      <c r="U192"/>
      <c r="V192"/>
      <c r="W192" s="140"/>
      <c r="X192" s="140"/>
      <c r="Y192" s="140"/>
      <c r="Z192" s="140"/>
      <c r="AA192" s="140"/>
      <c r="AB192" s="140"/>
      <c r="AC192" s="140"/>
      <c r="AD192" s="141"/>
      <c r="AE192" s="141"/>
      <c r="AF192" s="141"/>
      <c r="AG192"/>
      <c r="AH192"/>
      <c r="AI192"/>
      <c r="AJ192"/>
      <c r="AK192" s="141"/>
    </row>
    <row r="193" spans="11:37" x14ac:dyDescent="0.25">
      <c r="K193" s="139"/>
      <c r="L193"/>
      <c r="M193" s="139"/>
      <c r="N193" s="139"/>
      <c r="O193"/>
      <c r="P193" s="139"/>
      <c r="Q193" s="139"/>
      <c r="R193"/>
      <c r="S193" s="139"/>
      <c r="T193" s="139"/>
      <c r="U193"/>
      <c r="V193"/>
      <c r="W193" s="140"/>
      <c r="X193" s="140"/>
      <c r="Y193" s="140"/>
      <c r="Z193" s="140"/>
      <c r="AA193" s="140"/>
      <c r="AB193" s="140"/>
      <c r="AC193" s="140"/>
      <c r="AD193" s="141"/>
      <c r="AE193" s="141"/>
      <c r="AF193" s="141"/>
      <c r="AG193"/>
      <c r="AH193"/>
      <c r="AI193"/>
      <c r="AJ193"/>
      <c r="AK193" s="141"/>
    </row>
    <row r="194" spans="11:37" x14ac:dyDescent="0.25">
      <c r="K194" s="139"/>
      <c r="L194"/>
      <c r="M194" s="139"/>
      <c r="N194" s="139"/>
      <c r="O194"/>
      <c r="P194" s="139"/>
      <c r="Q194" s="139"/>
      <c r="R194"/>
      <c r="S194" s="139"/>
      <c r="T194" s="139"/>
      <c r="U194"/>
      <c r="V194"/>
      <c r="W194" s="140"/>
      <c r="X194" s="140"/>
      <c r="Y194" s="140"/>
      <c r="Z194" s="140"/>
      <c r="AA194" s="140"/>
      <c r="AB194" s="140"/>
      <c r="AC194" s="140"/>
      <c r="AD194" s="141"/>
      <c r="AE194" s="141"/>
      <c r="AF194" s="141"/>
      <c r="AG194"/>
      <c r="AH194"/>
      <c r="AI194"/>
      <c r="AJ194"/>
      <c r="AK194" s="141"/>
    </row>
    <row r="195" spans="11:37" x14ac:dyDescent="0.25">
      <c r="K195" s="139"/>
      <c r="L195"/>
      <c r="M195" s="139"/>
      <c r="N195" s="139"/>
      <c r="O195"/>
      <c r="P195" s="139"/>
      <c r="Q195" s="139"/>
      <c r="R195"/>
      <c r="S195" s="139"/>
      <c r="T195" s="139"/>
      <c r="U195"/>
      <c r="V195"/>
      <c r="W195" s="140"/>
      <c r="X195" s="140"/>
      <c r="Y195" s="140"/>
      <c r="Z195" s="140"/>
      <c r="AA195" s="140"/>
      <c r="AB195" s="140"/>
      <c r="AC195" s="140"/>
      <c r="AD195" s="141"/>
      <c r="AE195" s="141"/>
      <c r="AF195" s="141"/>
      <c r="AG195"/>
      <c r="AH195"/>
      <c r="AI195"/>
      <c r="AJ195"/>
      <c r="AK195" s="141"/>
    </row>
    <row r="196" spans="11:37" x14ac:dyDescent="0.25">
      <c r="K196" s="139"/>
      <c r="L196"/>
      <c r="M196" s="139"/>
      <c r="N196" s="139"/>
      <c r="O196"/>
      <c r="P196" s="139"/>
      <c r="Q196" s="139"/>
      <c r="R196"/>
      <c r="S196" s="139"/>
      <c r="T196" s="139"/>
      <c r="U196"/>
      <c r="V196"/>
      <c r="W196" s="140"/>
      <c r="X196" s="140"/>
      <c r="Y196" s="140"/>
      <c r="Z196" s="140"/>
      <c r="AA196" s="140"/>
      <c r="AB196" s="140"/>
      <c r="AC196" s="140"/>
      <c r="AD196" s="141"/>
      <c r="AE196" s="141"/>
      <c r="AF196" s="141"/>
      <c r="AG196"/>
      <c r="AH196"/>
      <c r="AI196"/>
      <c r="AJ196"/>
      <c r="AK196" s="141"/>
    </row>
    <row r="197" spans="11:37" x14ac:dyDescent="0.25">
      <c r="K197" s="139"/>
      <c r="L197"/>
      <c r="M197" s="139"/>
      <c r="N197" s="139"/>
      <c r="O197"/>
      <c r="P197" s="139"/>
      <c r="Q197" s="139"/>
      <c r="R197"/>
      <c r="S197" s="139"/>
      <c r="T197" s="139"/>
      <c r="U197"/>
      <c r="V197"/>
      <c r="W197" s="140"/>
      <c r="X197" s="140"/>
      <c r="Y197" s="140"/>
      <c r="Z197" s="140"/>
      <c r="AA197" s="140"/>
      <c r="AB197" s="140"/>
      <c r="AC197" s="140"/>
      <c r="AD197" s="141"/>
      <c r="AE197" s="141"/>
      <c r="AF197" s="141"/>
      <c r="AG197"/>
      <c r="AH197"/>
      <c r="AI197"/>
      <c r="AJ197"/>
      <c r="AK197" s="141"/>
    </row>
    <row r="198" spans="11:37" x14ac:dyDescent="0.25">
      <c r="K198" s="139"/>
      <c r="L198"/>
      <c r="M198" s="139"/>
      <c r="N198" s="139"/>
      <c r="O198"/>
      <c r="P198" s="139"/>
      <c r="Q198" s="139"/>
      <c r="R198"/>
      <c r="S198" s="139"/>
      <c r="T198" s="139"/>
      <c r="U198"/>
      <c r="V198"/>
      <c r="W198" s="140"/>
      <c r="X198" s="140"/>
      <c r="Y198" s="140"/>
      <c r="Z198" s="140"/>
      <c r="AA198" s="140"/>
      <c r="AB198" s="140"/>
      <c r="AC198" s="140"/>
      <c r="AD198" s="141"/>
      <c r="AE198" s="141"/>
      <c r="AF198" s="141"/>
      <c r="AG198"/>
      <c r="AH198"/>
      <c r="AI198"/>
      <c r="AJ198"/>
      <c r="AK198" s="141"/>
    </row>
    <row r="199" spans="11:37" x14ac:dyDescent="0.25">
      <c r="K199" s="139"/>
      <c r="L199"/>
      <c r="M199" s="139"/>
      <c r="N199" s="139"/>
      <c r="O199"/>
      <c r="P199" s="139"/>
      <c r="Q199" s="139"/>
      <c r="R199"/>
      <c r="S199" s="139"/>
      <c r="T199" s="139"/>
      <c r="U199"/>
      <c r="V199"/>
      <c r="W199" s="140"/>
      <c r="X199" s="140"/>
      <c r="Y199" s="140"/>
      <c r="Z199" s="140"/>
      <c r="AA199" s="140"/>
      <c r="AB199" s="140"/>
      <c r="AC199" s="140"/>
      <c r="AD199" s="141"/>
      <c r="AE199" s="141"/>
      <c r="AF199" s="141"/>
      <c r="AG199"/>
      <c r="AH199"/>
      <c r="AI199"/>
      <c r="AJ199"/>
      <c r="AK199" s="141"/>
    </row>
    <row r="200" spans="11:37" x14ac:dyDescent="0.25">
      <c r="K200" s="139"/>
      <c r="L200"/>
      <c r="M200" s="139"/>
      <c r="N200" s="139"/>
      <c r="O200"/>
      <c r="P200" s="139"/>
      <c r="Q200" s="139"/>
      <c r="R200"/>
      <c r="S200" s="139"/>
      <c r="T200" s="139"/>
      <c r="U200"/>
      <c r="V200"/>
      <c r="W200" s="140"/>
      <c r="X200" s="140"/>
      <c r="Y200" s="140"/>
      <c r="Z200" s="140"/>
      <c r="AA200" s="140"/>
      <c r="AB200" s="140"/>
      <c r="AC200" s="140"/>
      <c r="AD200" s="141"/>
      <c r="AE200" s="141"/>
      <c r="AF200" s="141"/>
      <c r="AG200"/>
      <c r="AH200"/>
      <c r="AI200"/>
      <c r="AJ200"/>
      <c r="AK200" s="141"/>
    </row>
    <row r="201" spans="11:37" x14ac:dyDescent="0.25">
      <c r="K201" s="139"/>
      <c r="L201"/>
      <c r="M201" s="139"/>
      <c r="N201" s="139"/>
      <c r="O201"/>
      <c r="P201" s="139"/>
      <c r="Q201" s="139"/>
      <c r="R201"/>
      <c r="S201" s="139"/>
      <c r="T201" s="139"/>
      <c r="U201"/>
      <c r="V201"/>
      <c r="W201" s="140"/>
      <c r="X201" s="140"/>
      <c r="Y201" s="140"/>
      <c r="Z201" s="140"/>
      <c r="AA201" s="140"/>
      <c r="AB201" s="140"/>
      <c r="AC201" s="140"/>
      <c r="AD201" s="141"/>
      <c r="AE201" s="141"/>
      <c r="AF201" s="141"/>
      <c r="AG201"/>
      <c r="AH201"/>
      <c r="AI201"/>
      <c r="AJ201"/>
      <c r="AK201" s="141"/>
    </row>
    <row r="202" spans="11:37" x14ac:dyDescent="0.25">
      <c r="K202" s="139"/>
      <c r="L202"/>
      <c r="M202" s="139"/>
      <c r="N202" s="139"/>
      <c r="O202"/>
      <c r="P202" s="139"/>
      <c r="Q202" s="139"/>
      <c r="R202"/>
      <c r="S202" s="139"/>
      <c r="T202" s="139"/>
      <c r="U202"/>
      <c r="V202"/>
      <c r="W202" s="140"/>
      <c r="X202" s="140"/>
      <c r="Y202" s="140"/>
      <c r="Z202" s="140"/>
      <c r="AA202" s="140"/>
      <c r="AB202" s="140"/>
      <c r="AC202" s="140"/>
      <c r="AD202" s="141"/>
      <c r="AE202" s="141"/>
      <c r="AF202" s="141"/>
      <c r="AG202"/>
      <c r="AH202"/>
      <c r="AI202"/>
      <c r="AJ202"/>
      <c r="AK202" s="141"/>
    </row>
    <row r="203" spans="11:37" x14ac:dyDescent="0.25">
      <c r="K203" s="139"/>
      <c r="L203"/>
      <c r="M203" s="139"/>
      <c r="N203" s="139"/>
      <c r="O203"/>
      <c r="P203" s="139"/>
      <c r="Q203" s="139"/>
      <c r="R203"/>
      <c r="S203" s="139"/>
      <c r="T203" s="139"/>
      <c r="U203"/>
      <c r="V203"/>
      <c r="W203" s="140"/>
      <c r="X203" s="140"/>
      <c r="Y203" s="140"/>
      <c r="Z203" s="140"/>
      <c r="AA203" s="140"/>
      <c r="AB203" s="140"/>
      <c r="AC203" s="140"/>
      <c r="AD203" s="141"/>
      <c r="AE203" s="141"/>
      <c r="AF203" s="141"/>
      <c r="AG203"/>
      <c r="AH203"/>
      <c r="AI203"/>
      <c r="AJ203"/>
      <c r="AK203" s="141"/>
    </row>
    <row r="204" spans="11:37" x14ac:dyDescent="0.25">
      <c r="K204" s="139"/>
      <c r="L204"/>
      <c r="M204" s="139"/>
      <c r="N204" s="139"/>
      <c r="O204"/>
      <c r="P204" s="139"/>
      <c r="Q204" s="139"/>
      <c r="R204"/>
      <c r="S204" s="139"/>
      <c r="T204" s="139"/>
      <c r="U204"/>
      <c r="V204"/>
      <c r="W204" s="140"/>
      <c r="X204" s="140"/>
      <c r="Y204" s="140"/>
      <c r="Z204" s="140"/>
      <c r="AA204" s="140"/>
      <c r="AB204" s="140"/>
      <c r="AC204" s="140"/>
      <c r="AD204" s="141"/>
      <c r="AE204" s="141"/>
      <c r="AF204" s="141"/>
      <c r="AG204"/>
      <c r="AH204"/>
      <c r="AI204"/>
      <c r="AJ204"/>
      <c r="AK204" s="141"/>
    </row>
    <row r="205" spans="11:37" x14ac:dyDescent="0.25">
      <c r="K205" s="139"/>
      <c r="L205"/>
      <c r="M205" s="139"/>
      <c r="N205" s="139"/>
      <c r="O205"/>
      <c r="P205" s="139"/>
      <c r="Q205" s="139"/>
      <c r="R205"/>
      <c r="S205" s="139"/>
      <c r="T205" s="139"/>
      <c r="U205"/>
      <c r="V205"/>
      <c r="W205" s="140"/>
      <c r="X205" s="140"/>
      <c r="Y205" s="140"/>
      <c r="Z205" s="140"/>
      <c r="AA205" s="140"/>
      <c r="AB205" s="140"/>
      <c r="AC205" s="140"/>
      <c r="AD205" s="141"/>
      <c r="AE205" s="141"/>
      <c r="AF205" s="141"/>
      <c r="AG205"/>
      <c r="AH205"/>
      <c r="AI205"/>
      <c r="AJ205"/>
      <c r="AK205" s="141"/>
    </row>
    <row r="206" spans="11:37" x14ac:dyDescent="0.25">
      <c r="K206" s="139"/>
      <c r="L206"/>
      <c r="M206" s="139"/>
      <c r="N206" s="139"/>
      <c r="O206"/>
      <c r="P206" s="139"/>
      <c r="Q206" s="139"/>
      <c r="R206"/>
      <c r="S206" s="139"/>
      <c r="T206" s="139"/>
      <c r="U206"/>
      <c r="V206"/>
      <c r="W206" s="140"/>
      <c r="X206" s="140"/>
      <c r="Y206" s="140"/>
      <c r="Z206" s="140"/>
      <c r="AA206" s="140"/>
      <c r="AB206" s="140"/>
      <c r="AC206" s="140"/>
      <c r="AD206" s="141"/>
      <c r="AE206" s="141"/>
      <c r="AF206" s="141"/>
      <c r="AG206"/>
      <c r="AH206"/>
      <c r="AI206"/>
      <c r="AJ206"/>
      <c r="AK206" s="141"/>
    </row>
    <row r="207" spans="11:37" x14ac:dyDescent="0.25">
      <c r="K207" s="139"/>
      <c r="L207"/>
      <c r="M207" s="139"/>
      <c r="N207" s="139"/>
      <c r="O207"/>
      <c r="P207" s="139"/>
      <c r="Q207" s="139"/>
      <c r="R207"/>
      <c r="S207" s="139"/>
      <c r="T207" s="139"/>
      <c r="U207"/>
      <c r="V207"/>
      <c r="W207" s="140"/>
      <c r="X207" s="140"/>
      <c r="Y207" s="140"/>
      <c r="Z207" s="140"/>
      <c r="AA207" s="140"/>
      <c r="AB207" s="140"/>
      <c r="AC207" s="140"/>
      <c r="AD207" s="141"/>
      <c r="AE207" s="141"/>
      <c r="AF207" s="141"/>
      <c r="AG207"/>
      <c r="AH207"/>
      <c r="AI207"/>
      <c r="AJ207"/>
      <c r="AK207" s="141"/>
    </row>
    <row r="208" spans="11:37" x14ac:dyDescent="0.25">
      <c r="K208" s="139"/>
      <c r="L208"/>
      <c r="M208" s="139"/>
      <c r="N208" s="139"/>
      <c r="O208"/>
      <c r="P208" s="139"/>
      <c r="Q208" s="139"/>
      <c r="R208"/>
      <c r="S208" s="139"/>
      <c r="T208" s="139"/>
      <c r="U208"/>
      <c r="V208"/>
      <c r="W208" s="140"/>
      <c r="X208" s="140"/>
      <c r="Y208" s="140"/>
      <c r="Z208" s="140"/>
      <c r="AA208" s="140"/>
      <c r="AB208" s="140"/>
      <c r="AC208" s="140"/>
      <c r="AD208" s="141"/>
      <c r="AE208" s="141"/>
      <c r="AF208" s="141"/>
      <c r="AG208"/>
      <c r="AH208"/>
      <c r="AI208"/>
      <c r="AJ208"/>
      <c r="AK208" s="141"/>
    </row>
    <row r="209" spans="11:37" x14ac:dyDescent="0.25">
      <c r="K209" s="139"/>
      <c r="L209"/>
      <c r="M209" s="139"/>
      <c r="N209" s="139"/>
      <c r="O209"/>
      <c r="P209" s="139"/>
      <c r="Q209" s="139"/>
      <c r="R209"/>
      <c r="S209" s="139"/>
      <c r="T209" s="139"/>
      <c r="U209"/>
      <c r="V209"/>
      <c r="W209" s="140"/>
      <c r="X209" s="140"/>
      <c r="Y209" s="140"/>
      <c r="Z209" s="140"/>
      <c r="AA209" s="140"/>
      <c r="AB209" s="140"/>
      <c r="AC209" s="140"/>
      <c r="AD209" s="141"/>
      <c r="AE209" s="141"/>
      <c r="AF209" s="141"/>
      <c r="AG209"/>
      <c r="AH209"/>
      <c r="AI209"/>
      <c r="AJ209"/>
      <c r="AK209" s="141"/>
    </row>
    <row r="210" spans="11:37" x14ac:dyDescent="0.25">
      <c r="K210" s="139"/>
      <c r="L210"/>
      <c r="M210" s="139"/>
      <c r="N210" s="139"/>
      <c r="O210"/>
      <c r="P210" s="139"/>
      <c r="Q210" s="139"/>
      <c r="R210"/>
      <c r="S210" s="139"/>
      <c r="T210" s="139"/>
      <c r="U210"/>
      <c r="V210"/>
      <c r="W210" s="140"/>
      <c r="X210" s="140"/>
      <c r="Y210" s="140"/>
      <c r="Z210" s="140"/>
      <c r="AA210" s="140"/>
      <c r="AB210" s="140"/>
      <c r="AC210" s="140"/>
      <c r="AD210" s="141"/>
      <c r="AE210" s="141"/>
      <c r="AF210" s="141"/>
      <c r="AG210"/>
      <c r="AH210"/>
      <c r="AI210"/>
      <c r="AJ210"/>
      <c r="AK210" s="141"/>
    </row>
    <row r="211" spans="11:37" x14ac:dyDescent="0.25">
      <c r="K211" s="139"/>
      <c r="L211"/>
      <c r="M211" s="139"/>
      <c r="N211" s="139"/>
      <c r="O211"/>
      <c r="P211" s="139"/>
      <c r="Q211" s="139"/>
      <c r="R211"/>
      <c r="S211" s="139"/>
      <c r="T211" s="139"/>
      <c r="U211"/>
      <c r="V211"/>
      <c r="W211" s="140"/>
      <c r="X211" s="140"/>
      <c r="Y211" s="140"/>
      <c r="Z211" s="140"/>
      <c r="AA211" s="140"/>
      <c r="AB211" s="140"/>
      <c r="AC211" s="140"/>
      <c r="AD211" s="141"/>
      <c r="AE211" s="141"/>
      <c r="AF211" s="141"/>
      <c r="AG211"/>
      <c r="AH211"/>
      <c r="AI211"/>
      <c r="AJ211"/>
      <c r="AK211" s="141"/>
    </row>
    <row r="212" spans="11:37" x14ac:dyDescent="0.25">
      <c r="K212" s="139"/>
      <c r="L212"/>
      <c r="M212" s="139"/>
      <c r="N212" s="139"/>
      <c r="O212"/>
      <c r="P212" s="139"/>
      <c r="Q212" s="139"/>
      <c r="R212"/>
      <c r="S212" s="139"/>
      <c r="T212" s="139"/>
      <c r="U212"/>
      <c r="V212"/>
      <c r="W212" s="140"/>
      <c r="X212" s="140"/>
      <c r="Y212" s="140"/>
      <c r="Z212" s="140"/>
      <c r="AA212" s="140"/>
      <c r="AB212" s="140"/>
      <c r="AC212" s="140"/>
      <c r="AD212" s="141"/>
      <c r="AE212" s="141"/>
      <c r="AF212" s="141"/>
      <c r="AG212"/>
      <c r="AH212"/>
      <c r="AI212"/>
      <c r="AJ212"/>
      <c r="AK212" s="141"/>
    </row>
    <row r="213" spans="11:37" x14ac:dyDescent="0.25">
      <c r="K213" s="139"/>
      <c r="L213"/>
      <c r="M213" s="139"/>
      <c r="N213" s="139"/>
      <c r="O213"/>
      <c r="P213" s="139"/>
      <c r="Q213" s="139"/>
      <c r="R213"/>
      <c r="S213" s="139"/>
      <c r="T213" s="139"/>
      <c r="U213"/>
      <c r="V213"/>
      <c r="W213" s="140"/>
      <c r="X213" s="140"/>
      <c r="Y213" s="140"/>
      <c r="Z213" s="140"/>
      <c r="AA213" s="140"/>
      <c r="AB213" s="140"/>
      <c r="AC213" s="140"/>
      <c r="AD213" s="141"/>
      <c r="AE213" s="141"/>
      <c r="AF213" s="141"/>
      <c r="AG213"/>
      <c r="AH213"/>
      <c r="AI213"/>
      <c r="AJ213"/>
      <c r="AK213" s="141"/>
    </row>
    <row r="214" spans="11:37" x14ac:dyDescent="0.25">
      <c r="K214" s="139"/>
      <c r="L214"/>
      <c r="M214" s="139"/>
      <c r="N214" s="139"/>
      <c r="O214"/>
      <c r="P214" s="139"/>
      <c r="Q214" s="139"/>
      <c r="R214"/>
      <c r="S214" s="139"/>
      <c r="T214" s="139"/>
      <c r="U214"/>
      <c r="V214"/>
      <c r="W214" s="140"/>
      <c r="X214" s="140"/>
      <c r="Y214" s="140"/>
      <c r="Z214" s="140"/>
      <c r="AA214" s="140"/>
      <c r="AB214" s="140"/>
      <c r="AC214" s="140"/>
      <c r="AD214" s="141"/>
      <c r="AE214" s="141"/>
      <c r="AF214" s="141"/>
      <c r="AG214"/>
      <c r="AH214"/>
      <c r="AI214"/>
      <c r="AJ214"/>
      <c r="AK214" s="141"/>
    </row>
    <row r="215" spans="11:37" x14ac:dyDescent="0.25">
      <c r="K215" s="139"/>
      <c r="L215"/>
      <c r="M215" s="139"/>
      <c r="N215" s="139"/>
      <c r="O215"/>
      <c r="P215" s="139"/>
      <c r="Q215" s="139"/>
      <c r="R215"/>
      <c r="S215" s="139"/>
      <c r="T215" s="139"/>
      <c r="U215"/>
      <c r="V215"/>
      <c r="W215" s="140"/>
      <c r="X215" s="140"/>
      <c r="Y215" s="140"/>
      <c r="Z215" s="140"/>
      <c r="AA215" s="140"/>
      <c r="AB215" s="140"/>
      <c r="AC215" s="140"/>
      <c r="AD215" s="141"/>
      <c r="AE215" s="141"/>
      <c r="AF215" s="141"/>
      <c r="AG215"/>
      <c r="AH215"/>
      <c r="AI215"/>
      <c r="AJ215"/>
      <c r="AK215" s="141"/>
    </row>
    <row r="216" spans="11:37" x14ac:dyDescent="0.25">
      <c r="K216" s="139"/>
      <c r="L216"/>
      <c r="M216" s="139"/>
      <c r="N216" s="139"/>
      <c r="O216"/>
      <c r="P216" s="139"/>
      <c r="Q216" s="139"/>
      <c r="R216"/>
      <c r="S216" s="139"/>
      <c r="T216" s="139"/>
      <c r="U216"/>
      <c r="V216"/>
      <c r="W216" s="140"/>
      <c r="X216" s="140"/>
      <c r="Y216" s="140"/>
      <c r="Z216" s="140"/>
      <c r="AA216" s="140"/>
      <c r="AB216" s="140"/>
      <c r="AC216" s="140"/>
      <c r="AD216" s="141"/>
      <c r="AE216" s="141"/>
      <c r="AF216" s="141"/>
      <c r="AG216"/>
      <c r="AH216"/>
      <c r="AI216"/>
      <c r="AJ216"/>
      <c r="AK216" s="141"/>
    </row>
    <row r="217" spans="11:37" x14ac:dyDescent="0.25">
      <c r="K217" s="139"/>
      <c r="L217"/>
      <c r="M217" s="139"/>
      <c r="N217" s="139"/>
      <c r="O217"/>
      <c r="P217" s="139"/>
      <c r="Q217" s="139"/>
      <c r="R217"/>
      <c r="S217" s="139"/>
      <c r="T217" s="139"/>
      <c r="U217"/>
      <c r="V217"/>
      <c r="W217" s="140"/>
      <c r="X217" s="140"/>
      <c r="Y217" s="140"/>
      <c r="Z217" s="140"/>
      <c r="AA217" s="140"/>
      <c r="AB217" s="140"/>
      <c r="AC217" s="140"/>
      <c r="AD217" s="141"/>
      <c r="AE217" s="141"/>
      <c r="AF217" s="141"/>
      <c r="AG217"/>
      <c r="AH217"/>
      <c r="AI217"/>
      <c r="AJ217"/>
      <c r="AK217" s="141"/>
    </row>
    <row r="218" spans="11:37" x14ac:dyDescent="0.25">
      <c r="K218" s="139"/>
      <c r="L218"/>
      <c r="M218" s="139"/>
      <c r="N218" s="139"/>
      <c r="O218"/>
      <c r="P218" s="139"/>
      <c r="Q218" s="139"/>
      <c r="R218"/>
      <c r="S218" s="139"/>
      <c r="T218" s="139"/>
      <c r="U218"/>
      <c r="V218"/>
      <c r="W218" s="140"/>
      <c r="X218" s="140"/>
      <c r="Y218" s="140"/>
      <c r="Z218" s="140"/>
      <c r="AA218" s="140"/>
      <c r="AB218" s="140"/>
      <c r="AC218" s="140"/>
      <c r="AD218" s="141"/>
      <c r="AE218" s="141"/>
      <c r="AF218" s="141"/>
      <c r="AG218"/>
      <c r="AH218"/>
      <c r="AI218"/>
      <c r="AJ218"/>
      <c r="AK218" s="141"/>
    </row>
    <row r="219" spans="11:37" x14ac:dyDescent="0.25">
      <c r="K219" s="139"/>
      <c r="L219"/>
      <c r="M219" s="139"/>
      <c r="N219" s="139"/>
      <c r="O219"/>
      <c r="P219" s="139"/>
      <c r="Q219" s="139"/>
      <c r="R219"/>
      <c r="S219" s="139"/>
      <c r="T219" s="139"/>
      <c r="U219"/>
      <c r="V219"/>
      <c r="W219" s="140"/>
      <c r="X219" s="140"/>
      <c r="Y219" s="140"/>
      <c r="Z219" s="140"/>
      <c r="AA219" s="140"/>
      <c r="AB219" s="140"/>
      <c r="AC219" s="140"/>
      <c r="AD219" s="141"/>
      <c r="AE219" s="141"/>
      <c r="AF219" s="141"/>
      <c r="AG219"/>
      <c r="AH219"/>
      <c r="AI219"/>
      <c r="AJ219"/>
      <c r="AK219" s="141"/>
    </row>
    <row r="220" spans="11:37" x14ac:dyDescent="0.25">
      <c r="K220" s="139"/>
      <c r="L220"/>
      <c r="M220" s="139"/>
      <c r="N220" s="139"/>
      <c r="O220"/>
      <c r="P220" s="139"/>
      <c r="Q220" s="139"/>
      <c r="R220"/>
      <c r="S220" s="139"/>
      <c r="T220" s="139"/>
      <c r="U220"/>
      <c r="V220"/>
      <c r="W220" s="140"/>
      <c r="X220" s="140"/>
      <c r="Y220" s="140"/>
      <c r="Z220" s="140"/>
      <c r="AA220" s="140"/>
      <c r="AB220" s="140"/>
      <c r="AC220" s="140"/>
      <c r="AD220" s="141"/>
      <c r="AE220" s="141"/>
      <c r="AF220" s="141"/>
      <c r="AG220"/>
      <c r="AH220"/>
      <c r="AI220"/>
      <c r="AJ220"/>
      <c r="AK220" s="141"/>
    </row>
    <row r="221" spans="11:37" x14ac:dyDescent="0.25">
      <c r="K221" s="139"/>
      <c r="L221"/>
      <c r="M221" s="139"/>
      <c r="N221" s="139"/>
      <c r="O221"/>
      <c r="P221" s="139"/>
      <c r="Q221" s="139"/>
      <c r="R221"/>
      <c r="S221" s="139"/>
      <c r="T221" s="139"/>
      <c r="U221"/>
      <c r="V221"/>
      <c r="W221" s="140"/>
      <c r="X221" s="140"/>
      <c r="Y221" s="140"/>
      <c r="Z221" s="140"/>
      <c r="AA221" s="140"/>
      <c r="AB221" s="140"/>
      <c r="AC221" s="140"/>
      <c r="AD221" s="141"/>
      <c r="AE221" s="141"/>
      <c r="AF221" s="141"/>
      <c r="AG221"/>
      <c r="AH221"/>
      <c r="AI221"/>
      <c r="AJ221"/>
      <c r="AK221" s="141"/>
    </row>
    <row r="222" spans="11:37" x14ac:dyDescent="0.25">
      <c r="K222" s="139"/>
      <c r="L222"/>
      <c r="M222" s="139"/>
      <c r="N222" s="139"/>
      <c r="O222"/>
      <c r="P222" s="139"/>
      <c r="Q222" s="139"/>
      <c r="R222"/>
      <c r="S222" s="139"/>
      <c r="T222" s="139"/>
      <c r="U222"/>
      <c r="V222"/>
      <c r="W222" s="140"/>
      <c r="X222" s="140"/>
      <c r="Y222" s="140"/>
      <c r="Z222" s="140"/>
      <c r="AA222" s="140"/>
      <c r="AB222" s="140"/>
      <c r="AC222" s="140"/>
      <c r="AD222" s="141"/>
      <c r="AE222" s="141"/>
      <c r="AF222" s="141"/>
      <c r="AG222"/>
      <c r="AH222"/>
      <c r="AI222"/>
      <c r="AJ222"/>
      <c r="AK222" s="141"/>
    </row>
    <row r="223" spans="11:37" x14ac:dyDescent="0.25">
      <c r="K223" s="139"/>
      <c r="L223"/>
      <c r="M223" s="139"/>
      <c r="N223" s="139"/>
      <c r="O223"/>
      <c r="P223" s="139"/>
      <c r="Q223" s="139"/>
      <c r="R223"/>
      <c r="S223" s="139"/>
      <c r="T223" s="139"/>
      <c r="U223"/>
      <c r="V223"/>
      <c r="W223" s="140"/>
      <c r="X223" s="140"/>
      <c r="Y223" s="140"/>
      <c r="Z223" s="140"/>
      <c r="AA223" s="140"/>
      <c r="AB223" s="140"/>
      <c r="AC223" s="140"/>
      <c r="AD223" s="141"/>
      <c r="AE223" s="141"/>
      <c r="AF223" s="141"/>
      <c r="AG223"/>
      <c r="AH223"/>
      <c r="AI223"/>
      <c r="AJ223"/>
      <c r="AK223" s="141"/>
    </row>
    <row r="224" spans="11:37" x14ac:dyDescent="0.25">
      <c r="K224" s="139"/>
      <c r="L224"/>
      <c r="M224" s="139"/>
      <c r="N224" s="139"/>
      <c r="O224"/>
      <c r="P224" s="139"/>
      <c r="Q224" s="139"/>
      <c r="R224"/>
      <c r="S224" s="139"/>
      <c r="T224" s="139"/>
      <c r="U224"/>
      <c r="V224"/>
      <c r="W224" s="140"/>
      <c r="X224" s="140"/>
      <c r="Y224" s="140"/>
      <c r="Z224" s="140"/>
      <c r="AA224" s="140"/>
      <c r="AB224" s="140"/>
      <c r="AC224" s="140"/>
      <c r="AD224" s="141"/>
      <c r="AE224" s="141"/>
      <c r="AF224" s="141"/>
      <c r="AG224"/>
      <c r="AH224"/>
      <c r="AI224"/>
      <c r="AJ224"/>
      <c r="AK224" s="141"/>
    </row>
    <row r="225" spans="11:37" x14ac:dyDescent="0.25">
      <c r="K225" s="139"/>
      <c r="L225"/>
      <c r="M225" s="139"/>
      <c r="N225" s="139"/>
      <c r="O225"/>
      <c r="P225" s="139"/>
      <c r="Q225" s="139"/>
      <c r="R225"/>
      <c r="S225" s="139"/>
      <c r="T225" s="139"/>
      <c r="U225"/>
      <c r="V225"/>
      <c r="W225" s="140"/>
      <c r="X225" s="140"/>
      <c r="Y225" s="140"/>
      <c r="Z225" s="140"/>
      <c r="AA225" s="140"/>
      <c r="AB225" s="140"/>
      <c r="AC225" s="140"/>
      <c r="AD225" s="141"/>
      <c r="AE225" s="141"/>
      <c r="AF225" s="141"/>
      <c r="AG225"/>
      <c r="AH225"/>
      <c r="AI225"/>
      <c r="AJ225"/>
      <c r="AK225" s="141"/>
    </row>
    <row r="226" spans="11:37" x14ac:dyDescent="0.25">
      <c r="K226" s="139"/>
      <c r="L226"/>
      <c r="M226" s="139"/>
      <c r="N226" s="139"/>
      <c r="O226"/>
      <c r="P226" s="139"/>
      <c r="Q226" s="139"/>
      <c r="R226"/>
      <c r="S226" s="139"/>
      <c r="T226" s="139"/>
      <c r="U226"/>
      <c r="V226"/>
      <c r="W226" s="140"/>
      <c r="X226" s="140"/>
      <c r="Y226" s="140"/>
      <c r="Z226" s="140"/>
      <c r="AA226" s="140"/>
      <c r="AB226" s="140"/>
      <c r="AC226" s="140"/>
      <c r="AD226" s="141"/>
      <c r="AE226" s="141"/>
      <c r="AF226" s="141"/>
      <c r="AG226"/>
      <c r="AH226"/>
      <c r="AI226"/>
      <c r="AJ226"/>
      <c r="AK226" s="141"/>
    </row>
    <row r="227" spans="11:37" x14ac:dyDescent="0.25">
      <c r="K227" s="139"/>
      <c r="L227"/>
      <c r="M227" s="139"/>
      <c r="N227" s="139"/>
      <c r="O227"/>
      <c r="P227" s="139"/>
      <c r="Q227" s="139"/>
      <c r="R227"/>
      <c r="S227" s="139"/>
      <c r="T227" s="139"/>
      <c r="U227"/>
      <c r="V227"/>
      <c r="W227" s="140"/>
      <c r="X227" s="140"/>
      <c r="Y227" s="140"/>
      <c r="Z227" s="140"/>
      <c r="AA227" s="140"/>
      <c r="AB227" s="140"/>
      <c r="AC227" s="140"/>
      <c r="AD227" s="141"/>
      <c r="AE227" s="141"/>
      <c r="AF227" s="141"/>
      <c r="AG227"/>
      <c r="AH227"/>
      <c r="AI227"/>
      <c r="AJ227"/>
      <c r="AK227" s="141"/>
    </row>
    <row r="228" spans="11:37" x14ac:dyDescent="0.25">
      <c r="K228" s="139"/>
      <c r="L228"/>
      <c r="M228" s="139"/>
      <c r="N228" s="139"/>
      <c r="O228"/>
      <c r="P228" s="139"/>
      <c r="Q228" s="139"/>
      <c r="R228"/>
      <c r="S228" s="139"/>
      <c r="T228" s="139"/>
      <c r="U228"/>
      <c r="V228"/>
      <c r="W228" s="140"/>
      <c r="X228" s="140"/>
      <c r="Y228" s="140"/>
      <c r="Z228" s="140"/>
      <c r="AA228" s="140"/>
      <c r="AB228" s="140"/>
      <c r="AC228" s="140"/>
      <c r="AD228" s="141"/>
      <c r="AE228" s="141"/>
      <c r="AF228" s="141"/>
      <c r="AG228"/>
      <c r="AH228"/>
      <c r="AI228"/>
      <c r="AJ228"/>
      <c r="AK228" s="141"/>
    </row>
    <row r="229" spans="11:37" x14ac:dyDescent="0.25">
      <c r="K229" s="139"/>
      <c r="L229"/>
      <c r="M229" s="139"/>
      <c r="N229" s="139"/>
      <c r="O229"/>
      <c r="P229" s="139"/>
      <c r="Q229" s="139"/>
      <c r="R229"/>
      <c r="S229" s="139"/>
      <c r="T229" s="139"/>
      <c r="U229"/>
      <c r="V229"/>
      <c r="W229" s="140"/>
      <c r="X229" s="140"/>
      <c r="Y229" s="140"/>
      <c r="Z229" s="140"/>
      <c r="AA229" s="140"/>
      <c r="AB229" s="140"/>
      <c r="AC229" s="140"/>
      <c r="AD229" s="141"/>
      <c r="AE229" s="141"/>
      <c r="AF229" s="141"/>
      <c r="AG229"/>
      <c r="AH229"/>
      <c r="AI229"/>
      <c r="AJ229"/>
      <c r="AK229" s="141"/>
    </row>
    <row r="230" spans="11:37" x14ac:dyDescent="0.25">
      <c r="K230" s="139"/>
      <c r="L230"/>
      <c r="M230" s="139"/>
      <c r="N230" s="139"/>
      <c r="O230"/>
      <c r="P230" s="139"/>
      <c r="Q230" s="139"/>
      <c r="R230"/>
      <c r="S230" s="139"/>
      <c r="T230" s="139"/>
      <c r="U230"/>
      <c r="V230"/>
      <c r="W230" s="140"/>
      <c r="X230" s="140"/>
      <c r="Y230" s="140"/>
      <c r="Z230" s="140"/>
      <c r="AA230" s="140"/>
      <c r="AB230" s="140"/>
      <c r="AC230" s="140"/>
      <c r="AD230" s="141"/>
      <c r="AE230" s="141"/>
      <c r="AF230" s="141"/>
      <c r="AG230"/>
      <c r="AH230"/>
      <c r="AI230"/>
      <c r="AJ230"/>
      <c r="AK230" s="141"/>
    </row>
    <row r="231" spans="11:37" x14ac:dyDescent="0.25">
      <c r="K231" s="139"/>
      <c r="L231"/>
      <c r="M231" s="139"/>
      <c r="N231" s="139"/>
      <c r="O231"/>
      <c r="P231" s="139"/>
      <c r="Q231" s="139"/>
      <c r="R231"/>
      <c r="S231" s="139"/>
      <c r="T231" s="139"/>
      <c r="U231"/>
      <c r="V231"/>
      <c r="W231" s="140"/>
      <c r="X231" s="140"/>
      <c r="Y231" s="140"/>
      <c r="Z231" s="140"/>
      <c r="AA231" s="140"/>
      <c r="AB231" s="140"/>
      <c r="AC231" s="140"/>
      <c r="AD231" s="141"/>
      <c r="AE231" s="141"/>
      <c r="AF231" s="141"/>
      <c r="AG231"/>
      <c r="AH231"/>
      <c r="AI231"/>
      <c r="AJ231"/>
      <c r="AK231" s="141"/>
    </row>
    <row r="232" spans="11:37" x14ac:dyDescent="0.25">
      <c r="K232" s="139"/>
      <c r="L232"/>
      <c r="M232" s="139"/>
      <c r="N232" s="139"/>
      <c r="O232"/>
      <c r="P232" s="139"/>
      <c r="Q232" s="139"/>
      <c r="R232"/>
      <c r="S232" s="139"/>
      <c r="T232" s="139"/>
      <c r="U232"/>
      <c r="V232"/>
      <c r="W232" s="140"/>
      <c r="X232" s="140"/>
      <c r="Y232" s="140"/>
      <c r="Z232" s="140"/>
      <c r="AA232" s="140"/>
      <c r="AB232" s="140"/>
      <c r="AC232" s="140"/>
      <c r="AD232" s="141"/>
      <c r="AE232" s="141"/>
      <c r="AF232" s="141"/>
      <c r="AG232"/>
      <c r="AH232"/>
      <c r="AI232"/>
      <c r="AJ232"/>
      <c r="AK232" s="141"/>
    </row>
    <row r="233" spans="11:37" x14ac:dyDescent="0.25">
      <c r="K233" s="139"/>
      <c r="L233"/>
      <c r="M233" s="139"/>
      <c r="N233" s="139"/>
      <c r="O233"/>
      <c r="P233" s="139"/>
      <c r="Q233" s="139"/>
      <c r="R233"/>
      <c r="S233" s="139"/>
      <c r="T233" s="139"/>
      <c r="U233"/>
      <c r="V233"/>
      <c r="W233" s="140"/>
      <c r="X233" s="140"/>
      <c r="Y233" s="140"/>
      <c r="Z233" s="140"/>
      <c r="AA233" s="140"/>
      <c r="AB233" s="140"/>
      <c r="AC233" s="140"/>
      <c r="AD233" s="141"/>
      <c r="AE233" s="141"/>
      <c r="AF233" s="141"/>
      <c r="AG233"/>
      <c r="AH233"/>
      <c r="AI233"/>
      <c r="AJ233"/>
      <c r="AK233" s="141"/>
    </row>
    <row r="234" spans="11:37" x14ac:dyDescent="0.25">
      <c r="K234" s="139"/>
      <c r="L234"/>
      <c r="M234" s="139"/>
      <c r="N234" s="139"/>
      <c r="O234"/>
      <c r="P234" s="139"/>
      <c r="Q234" s="139"/>
      <c r="R234"/>
      <c r="S234" s="139"/>
      <c r="T234" s="139"/>
      <c r="U234"/>
      <c r="V234"/>
      <c r="W234" s="140"/>
      <c r="X234" s="140"/>
      <c r="Y234" s="140"/>
      <c r="Z234" s="140"/>
      <c r="AA234" s="140"/>
      <c r="AB234" s="140"/>
      <c r="AC234" s="140"/>
      <c r="AD234" s="141"/>
      <c r="AE234" s="141"/>
      <c r="AF234" s="141"/>
      <c r="AG234"/>
      <c r="AH234"/>
      <c r="AI234"/>
      <c r="AJ234"/>
      <c r="AK234" s="141"/>
    </row>
    <row r="235" spans="11:37" x14ac:dyDescent="0.25">
      <c r="K235" s="139"/>
      <c r="L235"/>
      <c r="M235" s="139"/>
      <c r="N235" s="139"/>
      <c r="O235"/>
      <c r="P235" s="139"/>
      <c r="Q235" s="139"/>
      <c r="R235"/>
      <c r="S235" s="139"/>
      <c r="T235" s="139"/>
      <c r="U235"/>
      <c r="V235"/>
      <c r="W235" s="140"/>
      <c r="X235" s="140"/>
      <c r="Y235" s="140"/>
      <c r="Z235" s="140"/>
      <c r="AA235" s="140"/>
      <c r="AB235" s="140"/>
      <c r="AC235" s="140"/>
      <c r="AD235" s="141"/>
      <c r="AE235" s="141"/>
      <c r="AF235" s="141"/>
      <c r="AG235"/>
      <c r="AH235"/>
      <c r="AI235"/>
      <c r="AJ235"/>
      <c r="AK235" s="141"/>
    </row>
    <row r="236" spans="11:37" x14ac:dyDescent="0.25">
      <c r="K236" s="139"/>
      <c r="L236"/>
      <c r="M236" s="139"/>
      <c r="N236" s="139"/>
      <c r="O236"/>
      <c r="P236" s="139"/>
      <c r="Q236" s="139"/>
      <c r="R236"/>
      <c r="S236" s="139"/>
      <c r="T236" s="139"/>
      <c r="U236"/>
      <c r="V236"/>
      <c r="W236" s="140"/>
      <c r="X236" s="140"/>
      <c r="Y236" s="140"/>
      <c r="Z236" s="140"/>
      <c r="AA236" s="140"/>
      <c r="AB236" s="140"/>
      <c r="AC236" s="140"/>
      <c r="AD236" s="141"/>
      <c r="AE236" s="141"/>
      <c r="AF236" s="141"/>
      <c r="AG236"/>
      <c r="AH236"/>
      <c r="AI236"/>
      <c r="AJ236"/>
      <c r="AK236" s="141"/>
    </row>
    <row r="237" spans="11:37" x14ac:dyDescent="0.25">
      <c r="K237" s="139"/>
      <c r="L237"/>
      <c r="M237" s="139"/>
      <c r="N237" s="139"/>
      <c r="O237"/>
      <c r="P237" s="139"/>
      <c r="Q237" s="139"/>
      <c r="R237"/>
      <c r="S237" s="139"/>
      <c r="T237" s="139"/>
      <c r="U237"/>
      <c r="V237"/>
      <c r="W237" s="140"/>
      <c r="X237" s="140"/>
      <c r="Y237" s="140"/>
      <c r="Z237" s="140"/>
      <c r="AA237" s="140"/>
      <c r="AB237" s="140"/>
      <c r="AC237" s="140"/>
      <c r="AD237" s="141"/>
      <c r="AE237" s="141"/>
      <c r="AF237" s="141"/>
      <c r="AG237"/>
      <c r="AH237"/>
      <c r="AI237"/>
      <c r="AJ237"/>
      <c r="AK237" s="141"/>
    </row>
    <row r="238" spans="11:37" x14ac:dyDescent="0.25">
      <c r="K238" s="139"/>
      <c r="L238"/>
      <c r="M238" s="139"/>
      <c r="N238" s="139"/>
      <c r="O238"/>
      <c r="P238" s="139"/>
      <c r="Q238" s="139"/>
      <c r="R238"/>
      <c r="S238" s="139"/>
      <c r="T238" s="139"/>
      <c r="U238"/>
      <c r="V238"/>
      <c r="W238" s="140"/>
      <c r="X238" s="140"/>
      <c r="Y238" s="140"/>
      <c r="Z238" s="140"/>
      <c r="AA238" s="140"/>
      <c r="AB238" s="140"/>
      <c r="AC238" s="140"/>
      <c r="AD238" s="141"/>
      <c r="AE238" s="141"/>
      <c r="AF238" s="141"/>
      <c r="AG238"/>
      <c r="AH238"/>
      <c r="AI238"/>
      <c r="AJ238"/>
      <c r="AK238" s="141"/>
    </row>
    <row r="239" spans="11:37" x14ac:dyDescent="0.25">
      <c r="K239" s="139"/>
      <c r="L239"/>
      <c r="M239" s="139"/>
      <c r="N239" s="139"/>
      <c r="O239"/>
      <c r="P239" s="139"/>
      <c r="Q239" s="139"/>
      <c r="R239"/>
      <c r="S239" s="139"/>
      <c r="T239" s="139"/>
      <c r="U239"/>
      <c r="V239"/>
      <c r="W239" s="140"/>
      <c r="X239" s="140"/>
      <c r="Y239" s="140"/>
      <c r="Z239" s="140"/>
      <c r="AA239" s="140"/>
      <c r="AB239" s="140"/>
      <c r="AC239" s="140"/>
      <c r="AD239" s="141"/>
      <c r="AE239" s="141"/>
      <c r="AF239" s="141"/>
      <c r="AG239"/>
      <c r="AH239"/>
      <c r="AI239"/>
      <c r="AJ239"/>
      <c r="AK239" s="141"/>
    </row>
    <row r="240" spans="11:37" x14ac:dyDescent="0.25">
      <c r="K240" s="139"/>
      <c r="L240"/>
      <c r="M240" s="139"/>
      <c r="N240" s="139"/>
      <c r="O240"/>
      <c r="P240" s="139"/>
      <c r="Q240" s="139"/>
      <c r="R240"/>
      <c r="S240" s="139"/>
      <c r="T240" s="139"/>
      <c r="U240"/>
      <c r="V240"/>
      <c r="W240" s="140"/>
      <c r="X240" s="140"/>
      <c r="Y240" s="140"/>
      <c r="Z240" s="140"/>
      <c r="AA240" s="140"/>
      <c r="AB240" s="140"/>
      <c r="AC240" s="140"/>
      <c r="AD240" s="141"/>
      <c r="AE240" s="141"/>
      <c r="AF240" s="141"/>
      <c r="AG240"/>
      <c r="AH240"/>
      <c r="AI240"/>
      <c r="AJ240"/>
      <c r="AK240" s="141"/>
    </row>
    <row r="241" spans="11:37" x14ac:dyDescent="0.25">
      <c r="K241" s="139"/>
      <c r="L241"/>
      <c r="M241" s="139"/>
      <c r="N241" s="139"/>
      <c r="O241"/>
      <c r="P241" s="139"/>
      <c r="Q241" s="139"/>
      <c r="R241"/>
      <c r="S241" s="139"/>
      <c r="T241" s="139"/>
      <c r="U241"/>
      <c r="V241"/>
      <c r="W241" s="140"/>
      <c r="X241" s="140"/>
      <c r="Y241" s="140"/>
      <c r="Z241" s="140"/>
      <c r="AA241" s="140"/>
      <c r="AB241" s="140"/>
      <c r="AC241" s="140"/>
      <c r="AD241" s="141"/>
      <c r="AE241" s="141"/>
      <c r="AF241" s="141"/>
      <c r="AG241"/>
      <c r="AH241"/>
      <c r="AI241"/>
      <c r="AJ241"/>
      <c r="AK241" s="141"/>
    </row>
    <row r="242" spans="11:37" x14ac:dyDescent="0.25">
      <c r="K242" s="139"/>
      <c r="L242"/>
      <c r="M242" s="139"/>
      <c r="N242" s="139"/>
      <c r="O242"/>
      <c r="P242" s="139"/>
      <c r="Q242" s="139"/>
      <c r="R242"/>
      <c r="S242" s="139"/>
      <c r="T242" s="139"/>
      <c r="U242"/>
      <c r="V242"/>
      <c r="W242" s="140"/>
      <c r="X242" s="140"/>
      <c r="Y242" s="140"/>
      <c r="Z242" s="140"/>
      <c r="AA242" s="140"/>
      <c r="AB242" s="140"/>
      <c r="AC242" s="140"/>
      <c r="AD242" s="141"/>
      <c r="AE242" s="141"/>
      <c r="AF242" s="141"/>
      <c r="AG242"/>
      <c r="AH242"/>
      <c r="AI242"/>
      <c r="AJ242"/>
      <c r="AK242" s="141"/>
    </row>
    <row r="243" spans="11:37" x14ac:dyDescent="0.25">
      <c r="K243" s="139"/>
      <c r="L243"/>
      <c r="M243" s="139"/>
      <c r="N243" s="139"/>
      <c r="O243"/>
      <c r="P243" s="139"/>
      <c r="Q243" s="139"/>
      <c r="R243"/>
      <c r="S243" s="139"/>
      <c r="T243" s="139"/>
      <c r="U243"/>
      <c r="V243"/>
      <c r="W243" s="140"/>
      <c r="X243" s="140"/>
      <c r="Y243" s="140"/>
      <c r="Z243" s="140"/>
      <c r="AA243" s="140"/>
      <c r="AB243" s="140"/>
      <c r="AC243" s="140"/>
      <c r="AD243" s="141"/>
      <c r="AE243" s="141"/>
      <c r="AF243" s="141"/>
      <c r="AG243"/>
      <c r="AH243"/>
      <c r="AI243"/>
      <c r="AJ243"/>
      <c r="AK243" s="141"/>
    </row>
    <row r="244" spans="11:37" x14ac:dyDescent="0.25">
      <c r="K244" s="139"/>
      <c r="L244"/>
      <c r="M244" s="139"/>
      <c r="N244" s="139"/>
      <c r="O244"/>
      <c r="P244" s="139"/>
      <c r="Q244" s="139"/>
      <c r="R244"/>
      <c r="S244" s="139"/>
      <c r="T244" s="139"/>
      <c r="U244"/>
      <c r="V244"/>
      <c r="W244" s="140"/>
      <c r="X244" s="140"/>
      <c r="Y244" s="140"/>
      <c r="Z244" s="140"/>
      <c r="AA244" s="140"/>
      <c r="AB244" s="140"/>
      <c r="AC244" s="140"/>
      <c r="AD244" s="141"/>
      <c r="AE244" s="141"/>
      <c r="AF244" s="141"/>
      <c r="AG244"/>
      <c r="AH244"/>
      <c r="AI244"/>
      <c r="AJ244"/>
      <c r="AK244" s="141"/>
    </row>
    <row r="245" spans="11:37" x14ac:dyDescent="0.25">
      <c r="K245" s="139"/>
      <c r="L245"/>
      <c r="M245" s="139"/>
      <c r="N245" s="139"/>
      <c r="O245"/>
      <c r="P245" s="139"/>
      <c r="Q245" s="139"/>
      <c r="R245"/>
      <c r="S245" s="139"/>
      <c r="T245" s="139"/>
      <c r="U245"/>
      <c r="V245"/>
      <c r="W245" s="140"/>
      <c r="X245" s="140"/>
      <c r="Y245" s="140"/>
      <c r="Z245" s="140"/>
      <c r="AA245" s="140"/>
      <c r="AB245" s="140"/>
      <c r="AC245" s="140"/>
      <c r="AD245" s="141"/>
      <c r="AE245" s="141"/>
      <c r="AF245" s="141"/>
      <c r="AG245"/>
      <c r="AH245"/>
      <c r="AI245"/>
      <c r="AJ245"/>
      <c r="AK245" s="141"/>
    </row>
    <row r="246" spans="11:37" x14ac:dyDescent="0.25">
      <c r="K246" s="139"/>
      <c r="L246"/>
      <c r="M246" s="139"/>
      <c r="N246" s="139"/>
      <c r="O246"/>
      <c r="P246" s="139"/>
      <c r="Q246" s="139"/>
      <c r="R246"/>
      <c r="S246" s="139"/>
      <c r="T246" s="139"/>
      <c r="U246"/>
      <c r="V246"/>
      <c r="W246" s="140"/>
      <c r="X246" s="140"/>
      <c r="Y246" s="140"/>
      <c r="Z246" s="140"/>
      <c r="AA246" s="140"/>
      <c r="AB246" s="140"/>
      <c r="AC246" s="140"/>
      <c r="AD246" s="141"/>
      <c r="AE246" s="141"/>
      <c r="AF246" s="141"/>
      <c r="AG246"/>
      <c r="AH246"/>
      <c r="AI246"/>
      <c r="AJ246"/>
      <c r="AK246" s="141"/>
    </row>
    <row r="247" spans="11:37" x14ac:dyDescent="0.25">
      <c r="K247" s="139"/>
      <c r="L247"/>
      <c r="M247" s="139"/>
      <c r="N247" s="139"/>
      <c r="O247"/>
      <c r="P247" s="139"/>
      <c r="Q247" s="139"/>
      <c r="R247"/>
      <c r="S247" s="139"/>
      <c r="T247" s="139"/>
      <c r="U247"/>
      <c r="V247"/>
      <c r="W247" s="140"/>
      <c r="X247" s="140"/>
      <c r="Y247" s="140"/>
      <c r="Z247" s="140"/>
      <c r="AA247" s="140"/>
      <c r="AB247" s="140"/>
      <c r="AC247" s="140"/>
      <c r="AD247" s="141"/>
      <c r="AE247" s="141"/>
      <c r="AF247" s="141"/>
      <c r="AG247"/>
      <c r="AH247"/>
      <c r="AI247"/>
      <c r="AJ247"/>
      <c r="AK247" s="141"/>
    </row>
    <row r="248" spans="11:37" x14ac:dyDescent="0.25">
      <c r="K248" s="139"/>
      <c r="L248"/>
      <c r="M248" s="139"/>
      <c r="N248" s="139"/>
      <c r="O248"/>
      <c r="P248" s="139"/>
      <c r="Q248" s="139"/>
      <c r="R248"/>
      <c r="S248" s="139"/>
      <c r="T248" s="139"/>
      <c r="U248"/>
      <c r="V248"/>
      <c r="W248" s="140"/>
      <c r="X248" s="140"/>
      <c r="Y248" s="140"/>
      <c r="Z248" s="140"/>
      <c r="AA248" s="140"/>
      <c r="AB248" s="140"/>
      <c r="AC248" s="140"/>
      <c r="AD248" s="141"/>
      <c r="AE248" s="141"/>
      <c r="AF248" s="141"/>
      <c r="AG248"/>
      <c r="AH248"/>
      <c r="AI248"/>
      <c r="AJ248"/>
      <c r="AK248" s="141"/>
    </row>
    <row r="249" spans="11:37" x14ac:dyDescent="0.25">
      <c r="K249" s="139"/>
      <c r="L249"/>
      <c r="M249" s="139"/>
      <c r="N249" s="139"/>
      <c r="O249"/>
      <c r="P249" s="139"/>
      <c r="Q249" s="139"/>
      <c r="R249"/>
      <c r="S249" s="139"/>
      <c r="T249" s="139"/>
      <c r="U249"/>
      <c r="V249"/>
      <c r="W249" s="140"/>
      <c r="X249" s="140"/>
      <c r="Y249" s="140"/>
      <c r="Z249" s="140"/>
      <c r="AA249" s="140"/>
      <c r="AB249" s="140"/>
      <c r="AC249" s="140"/>
      <c r="AD249" s="141"/>
      <c r="AE249" s="141"/>
      <c r="AF249" s="141"/>
      <c r="AG249"/>
      <c r="AH249"/>
      <c r="AI249"/>
      <c r="AJ249"/>
      <c r="AK249" s="141"/>
    </row>
    <row r="250" spans="11:37" x14ac:dyDescent="0.25">
      <c r="K250" s="139"/>
      <c r="L250"/>
      <c r="M250" s="139"/>
      <c r="N250" s="139"/>
      <c r="O250"/>
      <c r="P250" s="139"/>
      <c r="Q250" s="139"/>
      <c r="R250"/>
      <c r="S250" s="139"/>
      <c r="T250" s="139"/>
      <c r="U250"/>
      <c r="V250"/>
      <c r="W250" s="140"/>
      <c r="X250" s="140"/>
      <c r="Y250" s="140"/>
      <c r="Z250" s="140"/>
      <c r="AA250" s="140"/>
      <c r="AB250" s="140"/>
      <c r="AC250" s="140"/>
      <c r="AD250" s="141"/>
      <c r="AE250" s="141"/>
      <c r="AF250" s="141"/>
      <c r="AG250"/>
      <c r="AH250"/>
      <c r="AI250"/>
      <c r="AJ250"/>
      <c r="AK250" s="141"/>
    </row>
    <row r="251" spans="11:37" x14ac:dyDescent="0.25">
      <c r="K251" s="139"/>
      <c r="L251"/>
      <c r="M251" s="139"/>
      <c r="N251" s="139"/>
      <c r="O251"/>
      <c r="P251" s="139"/>
      <c r="Q251" s="139"/>
      <c r="R251"/>
      <c r="S251" s="139"/>
      <c r="T251" s="139"/>
      <c r="U251"/>
      <c r="V251"/>
      <c r="W251" s="140"/>
      <c r="X251" s="140"/>
      <c r="Y251" s="140"/>
      <c r="Z251" s="140"/>
      <c r="AA251" s="140"/>
      <c r="AB251" s="140"/>
      <c r="AC251" s="140"/>
      <c r="AD251" s="141"/>
      <c r="AE251" s="141"/>
      <c r="AF251" s="141"/>
      <c r="AG251"/>
      <c r="AH251"/>
      <c r="AI251"/>
      <c r="AJ251"/>
      <c r="AK251" s="141"/>
    </row>
    <row r="252" spans="11:37" x14ac:dyDescent="0.25">
      <c r="K252" s="139"/>
      <c r="L252"/>
      <c r="M252" s="139"/>
      <c r="N252" s="139"/>
      <c r="O252"/>
      <c r="P252" s="139"/>
      <c r="Q252" s="139"/>
      <c r="R252"/>
      <c r="S252" s="139"/>
      <c r="T252" s="139"/>
      <c r="U252"/>
      <c r="V252"/>
      <c r="W252" s="140"/>
      <c r="X252" s="140"/>
      <c r="Y252" s="140"/>
      <c r="Z252" s="140"/>
      <c r="AA252" s="140"/>
      <c r="AB252" s="140"/>
      <c r="AC252" s="140"/>
      <c r="AD252" s="141"/>
      <c r="AE252" s="141"/>
      <c r="AF252" s="141"/>
      <c r="AG252"/>
      <c r="AH252"/>
      <c r="AI252"/>
      <c r="AJ252"/>
      <c r="AK252" s="141"/>
    </row>
    <row r="253" spans="11:37" x14ac:dyDescent="0.25">
      <c r="K253" s="139"/>
      <c r="L253"/>
      <c r="M253" s="139"/>
      <c r="N253" s="139"/>
      <c r="O253"/>
      <c r="P253" s="139"/>
      <c r="Q253" s="139"/>
      <c r="R253"/>
      <c r="S253" s="139"/>
      <c r="T253" s="139"/>
      <c r="U253"/>
      <c r="V253"/>
      <c r="W253" s="140"/>
      <c r="X253" s="140"/>
      <c r="Y253" s="140"/>
      <c r="Z253" s="140"/>
      <c r="AA253" s="140"/>
      <c r="AB253" s="140"/>
      <c r="AC253" s="140"/>
      <c r="AD253" s="141"/>
      <c r="AE253" s="141"/>
      <c r="AF253" s="141"/>
      <c r="AG253"/>
      <c r="AH253"/>
      <c r="AI253"/>
      <c r="AJ253"/>
      <c r="AK253" s="141"/>
    </row>
    <row r="254" spans="11:37" x14ac:dyDescent="0.25">
      <c r="K254" s="139"/>
      <c r="L254"/>
      <c r="M254" s="139"/>
      <c r="N254" s="139"/>
      <c r="O254"/>
      <c r="P254" s="139"/>
      <c r="Q254" s="139"/>
      <c r="R254"/>
      <c r="S254" s="139"/>
      <c r="T254" s="139"/>
      <c r="U254"/>
      <c r="V254"/>
      <c r="W254" s="140"/>
      <c r="X254" s="140"/>
      <c r="Y254" s="140"/>
      <c r="Z254" s="140"/>
      <c r="AA254" s="140"/>
      <c r="AB254" s="140"/>
      <c r="AC254" s="140"/>
      <c r="AD254" s="141"/>
      <c r="AE254" s="141"/>
      <c r="AF254" s="141"/>
      <c r="AG254"/>
      <c r="AH254"/>
      <c r="AI254"/>
      <c r="AJ254"/>
      <c r="AK254" s="141"/>
    </row>
    <row r="255" spans="11:37" x14ac:dyDescent="0.25">
      <c r="K255" s="139"/>
      <c r="L255"/>
      <c r="M255" s="139"/>
      <c r="N255" s="139"/>
      <c r="O255"/>
      <c r="P255" s="139"/>
      <c r="Q255" s="139"/>
      <c r="R255"/>
      <c r="S255" s="139"/>
      <c r="T255" s="139"/>
      <c r="U255"/>
      <c r="V255"/>
      <c r="W255" s="140"/>
      <c r="X255" s="140"/>
      <c r="Y255" s="140"/>
      <c r="Z255" s="140"/>
      <c r="AA255" s="140"/>
      <c r="AB255" s="140"/>
      <c r="AC255" s="140"/>
      <c r="AD255" s="141"/>
      <c r="AE255" s="141"/>
      <c r="AF255" s="141"/>
      <c r="AG255"/>
      <c r="AH255"/>
      <c r="AI255"/>
      <c r="AJ255"/>
      <c r="AK255" s="141"/>
    </row>
    <row r="256" spans="11:37" x14ac:dyDescent="0.25">
      <c r="K256" s="139"/>
      <c r="L256"/>
      <c r="M256" s="139"/>
      <c r="N256" s="139"/>
      <c r="O256"/>
      <c r="P256" s="139"/>
      <c r="Q256" s="139"/>
      <c r="R256"/>
      <c r="S256" s="139"/>
      <c r="T256" s="139"/>
      <c r="U256"/>
      <c r="V256"/>
      <c r="W256" s="140"/>
      <c r="X256" s="140"/>
      <c r="Y256" s="140"/>
      <c r="Z256" s="140"/>
      <c r="AA256" s="140"/>
      <c r="AB256" s="140"/>
      <c r="AC256" s="140"/>
      <c r="AD256" s="141"/>
      <c r="AE256" s="141"/>
      <c r="AF256" s="141"/>
      <c r="AG256"/>
      <c r="AH256"/>
      <c r="AI256"/>
      <c r="AJ256"/>
      <c r="AK256" s="141"/>
    </row>
    <row r="257" spans="11:37" x14ac:dyDescent="0.25">
      <c r="K257" s="139"/>
      <c r="L257"/>
      <c r="M257" s="139"/>
      <c r="N257" s="139"/>
      <c r="O257"/>
      <c r="P257" s="139"/>
      <c r="Q257" s="139"/>
      <c r="R257"/>
      <c r="S257" s="139"/>
      <c r="T257" s="139"/>
      <c r="U257"/>
      <c r="V257"/>
      <c r="W257" s="140"/>
      <c r="X257" s="140"/>
      <c r="Y257" s="140"/>
      <c r="Z257" s="140"/>
      <c r="AA257" s="140"/>
      <c r="AB257" s="140"/>
      <c r="AC257" s="140"/>
      <c r="AD257" s="141"/>
      <c r="AE257" s="141"/>
      <c r="AF257" s="141"/>
      <c r="AG257"/>
      <c r="AH257"/>
      <c r="AI257"/>
      <c r="AJ257"/>
      <c r="AK257" s="141"/>
    </row>
    <row r="258" spans="11:37" x14ac:dyDescent="0.25">
      <c r="K258" s="139"/>
      <c r="L258"/>
      <c r="M258" s="139"/>
      <c r="N258" s="139"/>
      <c r="O258"/>
      <c r="P258" s="139"/>
      <c r="Q258" s="139"/>
      <c r="R258"/>
      <c r="S258" s="139"/>
      <c r="T258" s="139"/>
      <c r="U258"/>
      <c r="V258"/>
      <c r="W258" s="140"/>
      <c r="X258" s="140"/>
      <c r="Y258" s="140"/>
      <c r="Z258" s="140"/>
      <c r="AA258" s="140"/>
      <c r="AB258" s="140"/>
      <c r="AC258" s="140"/>
      <c r="AD258" s="141"/>
      <c r="AE258" s="141"/>
      <c r="AF258" s="141"/>
      <c r="AG258"/>
      <c r="AH258"/>
      <c r="AI258"/>
      <c r="AJ258"/>
      <c r="AK258" s="141"/>
    </row>
    <row r="259" spans="11:37" x14ac:dyDescent="0.25">
      <c r="K259" s="139"/>
      <c r="L259"/>
      <c r="M259" s="139"/>
      <c r="N259" s="139"/>
      <c r="O259"/>
      <c r="P259" s="139"/>
      <c r="Q259" s="139"/>
      <c r="R259"/>
      <c r="S259" s="139"/>
      <c r="T259" s="139"/>
      <c r="U259"/>
      <c r="V259"/>
      <c r="W259" s="140"/>
      <c r="X259" s="140"/>
      <c r="Y259" s="140"/>
      <c r="Z259" s="140"/>
      <c r="AA259" s="140"/>
      <c r="AB259" s="140"/>
      <c r="AC259" s="140"/>
      <c r="AD259" s="141"/>
      <c r="AE259" s="141"/>
      <c r="AF259" s="141"/>
      <c r="AG259"/>
      <c r="AH259"/>
      <c r="AI259"/>
      <c r="AJ259"/>
      <c r="AK259" s="141"/>
    </row>
    <row r="260" spans="11:37" x14ac:dyDescent="0.25">
      <c r="K260" s="139"/>
      <c r="L260"/>
      <c r="M260" s="139"/>
      <c r="N260" s="139"/>
      <c r="O260"/>
      <c r="P260" s="139"/>
      <c r="Q260" s="139"/>
      <c r="R260"/>
      <c r="S260" s="139"/>
      <c r="T260" s="139"/>
      <c r="U260"/>
      <c r="V260"/>
      <c r="W260" s="140"/>
      <c r="X260" s="140"/>
      <c r="Y260" s="140"/>
      <c r="Z260" s="140"/>
      <c r="AA260" s="140"/>
      <c r="AB260" s="140"/>
      <c r="AC260" s="140"/>
      <c r="AD260" s="141"/>
      <c r="AE260" s="141"/>
      <c r="AF260" s="141"/>
      <c r="AG260"/>
      <c r="AH260"/>
      <c r="AI260"/>
      <c r="AJ260"/>
      <c r="AK260" s="141"/>
    </row>
    <row r="261" spans="11:37" x14ac:dyDescent="0.25">
      <c r="K261" s="139"/>
      <c r="L261"/>
      <c r="M261" s="139"/>
      <c r="N261" s="139"/>
      <c r="O261"/>
      <c r="P261" s="139"/>
      <c r="Q261" s="139"/>
      <c r="R261"/>
      <c r="S261" s="139"/>
      <c r="T261" s="139"/>
      <c r="U261"/>
      <c r="V261"/>
      <c r="W261" s="140"/>
      <c r="X261" s="140"/>
      <c r="Y261" s="140"/>
      <c r="Z261" s="140"/>
      <c r="AA261" s="140"/>
      <c r="AB261" s="140"/>
      <c r="AC261" s="140"/>
      <c r="AD261" s="141"/>
      <c r="AE261" s="141"/>
      <c r="AF261" s="141"/>
      <c r="AG261"/>
      <c r="AH261"/>
      <c r="AI261"/>
      <c r="AJ261"/>
      <c r="AK261" s="141"/>
    </row>
    <row r="262" spans="11:37" x14ac:dyDescent="0.25">
      <c r="K262" s="139"/>
      <c r="L262"/>
      <c r="M262" s="139"/>
      <c r="N262" s="139"/>
      <c r="O262"/>
      <c r="P262" s="139"/>
      <c r="Q262" s="139"/>
      <c r="R262"/>
      <c r="S262" s="139"/>
      <c r="T262" s="139"/>
      <c r="U262"/>
      <c r="V262"/>
      <c r="W262" s="140"/>
      <c r="X262" s="140"/>
      <c r="Y262" s="140"/>
      <c r="Z262" s="140"/>
      <c r="AA262" s="140"/>
      <c r="AB262" s="140"/>
      <c r="AC262" s="140"/>
      <c r="AD262" s="141"/>
      <c r="AE262" s="141"/>
      <c r="AF262" s="141"/>
      <c r="AG262"/>
      <c r="AH262"/>
      <c r="AI262"/>
      <c r="AJ262"/>
      <c r="AK262" s="141"/>
    </row>
    <row r="263" spans="11:37" x14ac:dyDescent="0.25">
      <c r="K263" s="139"/>
      <c r="L263"/>
      <c r="M263" s="139"/>
      <c r="N263" s="139"/>
      <c r="O263"/>
      <c r="P263" s="139"/>
      <c r="Q263" s="139"/>
      <c r="R263"/>
      <c r="S263" s="139"/>
      <c r="T263" s="139"/>
      <c r="U263"/>
      <c r="V263"/>
      <c r="W263" s="140"/>
      <c r="X263" s="140"/>
      <c r="Y263" s="140"/>
      <c r="Z263" s="140"/>
      <c r="AA263" s="140"/>
      <c r="AB263" s="140"/>
      <c r="AC263" s="140"/>
      <c r="AD263" s="141"/>
      <c r="AE263" s="141"/>
      <c r="AF263" s="141"/>
      <c r="AG263"/>
      <c r="AH263"/>
      <c r="AI263"/>
      <c r="AJ263"/>
      <c r="AK263" s="141"/>
    </row>
    <row r="264" spans="11:37" x14ac:dyDescent="0.25">
      <c r="K264" s="139"/>
      <c r="L264"/>
      <c r="M264" s="139"/>
      <c r="N264" s="139"/>
      <c r="O264"/>
      <c r="P264" s="139"/>
      <c r="Q264" s="139"/>
      <c r="R264"/>
      <c r="S264" s="139"/>
      <c r="T264" s="139"/>
      <c r="U264"/>
      <c r="V264"/>
      <c r="W264" s="140"/>
      <c r="X264" s="140"/>
      <c r="Y264" s="140"/>
      <c r="Z264" s="140"/>
      <c r="AA264" s="140"/>
      <c r="AB264" s="140"/>
      <c r="AC264" s="140"/>
      <c r="AD264" s="141"/>
      <c r="AE264" s="141"/>
      <c r="AF264" s="141"/>
      <c r="AG264"/>
      <c r="AH264"/>
      <c r="AI264"/>
      <c r="AJ264"/>
      <c r="AK264" s="141"/>
    </row>
    <row r="265" spans="11:37" x14ac:dyDescent="0.25">
      <c r="K265" s="139"/>
      <c r="L265"/>
      <c r="M265" s="139"/>
      <c r="N265" s="139"/>
      <c r="O265"/>
      <c r="P265" s="139"/>
      <c r="Q265" s="139"/>
      <c r="R265"/>
      <c r="S265" s="139"/>
      <c r="T265" s="139"/>
      <c r="U265"/>
      <c r="V265"/>
      <c r="W265" s="140"/>
      <c r="X265" s="140"/>
      <c r="Y265" s="140"/>
      <c r="Z265" s="140"/>
      <c r="AA265" s="140"/>
      <c r="AB265" s="140"/>
      <c r="AC265" s="140"/>
      <c r="AD265" s="141"/>
      <c r="AE265" s="141"/>
      <c r="AF265" s="141"/>
      <c r="AG265"/>
      <c r="AH265"/>
      <c r="AI265"/>
      <c r="AJ265"/>
      <c r="AK265" s="141"/>
    </row>
    <row r="266" spans="11:37" x14ac:dyDescent="0.25">
      <c r="K266" s="139"/>
      <c r="L266"/>
      <c r="M266" s="139"/>
      <c r="N266" s="139"/>
      <c r="O266"/>
      <c r="P266" s="139"/>
      <c r="Q266" s="139"/>
      <c r="R266"/>
      <c r="S266" s="139"/>
      <c r="T266" s="139"/>
      <c r="U266"/>
      <c r="V266"/>
      <c r="W266" s="140"/>
      <c r="X266" s="140"/>
      <c r="Y266" s="140"/>
      <c r="Z266" s="140"/>
      <c r="AA266" s="140"/>
      <c r="AB266" s="140"/>
      <c r="AC266" s="140"/>
      <c r="AD266" s="141"/>
      <c r="AE266" s="141"/>
      <c r="AF266" s="141"/>
      <c r="AG266"/>
      <c r="AH266"/>
      <c r="AI266"/>
      <c r="AJ266"/>
      <c r="AK266" s="141"/>
    </row>
    <row r="267" spans="11:37" x14ac:dyDescent="0.25">
      <c r="K267" s="139"/>
      <c r="L267"/>
      <c r="M267" s="139"/>
      <c r="N267" s="139"/>
      <c r="O267"/>
      <c r="P267" s="139"/>
      <c r="Q267" s="139"/>
      <c r="R267"/>
      <c r="S267" s="139"/>
      <c r="T267" s="139"/>
      <c r="U267"/>
      <c r="V267"/>
      <c r="W267" s="140"/>
      <c r="X267" s="140"/>
      <c r="Y267" s="140"/>
      <c r="Z267" s="140"/>
      <c r="AA267" s="140"/>
      <c r="AB267" s="140"/>
      <c r="AC267" s="140"/>
      <c r="AD267" s="141"/>
      <c r="AE267" s="141"/>
      <c r="AF267" s="141"/>
      <c r="AG267"/>
      <c r="AH267"/>
      <c r="AI267"/>
      <c r="AJ267"/>
      <c r="AK267" s="141"/>
    </row>
    <row r="268" spans="11:37" x14ac:dyDescent="0.25">
      <c r="K268" s="139"/>
      <c r="L268"/>
      <c r="M268" s="139"/>
      <c r="N268" s="139"/>
      <c r="O268"/>
      <c r="P268" s="139"/>
      <c r="Q268" s="139"/>
      <c r="R268"/>
      <c r="S268" s="139"/>
      <c r="T268" s="139"/>
      <c r="U268"/>
      <c r="V268"/>
      <c r="W268" s="140"/>
      <c r="X268" s="140"/>
      <c r="Y268" s="140"/>
      <c r="Z268" s="140"/>
      <c r="AA268" s="140"/>
      <c r="AB268" s="140"/>
      <c r="AC268" s="140"/>
      <c r="AD268" s="141"/>
      <c r="AE268" s="141"/>
      <c r="AF268" s="141"/>
      <c r="AG268"/>
      <c r="AH268"/>
      <c r="AI268"/>
      <c r="AJ268"/>
      <c r="AK268" s="141"/>
    </row>
    <row r="269" spans="11:37" x14ac:dyDescent="0.25">
      <c r="K269" s="139"/>
      <c r="L269"/>
      <c r="M269" s="139"/>
      <c r="N269" s="139"/>
      <c r="O269"/>
      <c r="P269" s="139"/>
      <c r="Q269" s="139"/>
      <c r="R269"/>
      <c r="S269" s="139"/>
      <c r="T269" s="139"/>
      <c r="U269"/>
      <c r="V269"/>
      <c r="W269" s="140"/>
      <c r="X269" s="140"/>
      <c r="Y269" s="140"/>
      <c r="Z269" s="140"/>
      <c r="AA269" s="140"/>
      <c r="AB269" s="140"/>
      <c r="AC269" s="140"/>
      <c r="AD269" s="141"/>
      <c r="AE269" s="141"/>
      <c r="AF269" s="141"/>
      <c r="AG269"/>
      <c r="AH269"/>
      <c r="AI269"/>
      <c r="AJ269"/>
      <c r="AK269" s="141"/>
    </row>
    <row r="270" spans="11:37" x14ac:dyDescent="0.25">
      <c r="K270" s="139"/>
      <c r="L270"/>
      <c r="M270" s="139"/>
      <c r="N270" s="139"/>
      <c r="O270"/>
      <c r="P270" s="139"/>
      <c r="Q270" s="139"/>
      <c r="R270"/>
      <c r="S270" s="139"/>
      <c r="T270" s="139"/>
      <c r="U270"/>
      <c r="V270"/>
      <c r="W270" s="140"/>
      <c r="X270" s="140"/>
      <c r="Y270" s="140"/>
      <c r="Z270" s="140"/>
      <c r="AA270" s="140"/>
      <c r="AB270" s="140"/>
      <c r="AC270" s="140"/>
      <c r="AD270" s="141"/>
      <c r="AE270" s="141"/>
      <c r="AF270" s="141"/>
      <c r="AG270"/>
      <c r="AH270"/>
      <c r="AI270"/>
      <c r="AJ270"/>
      <c r="AK270" s="141"/>
    </row>
    <row r="271" spans="11:37" x14ac:dyDescent="0.25">
      <c r="K271" s="139"/>
      <c r="L271"/>
      <c r="M271" s="139"/>
      <c r="N271" s="139"/>
      <c r="O271"/>
      <c r="P271" s="139"/>
      <c r="Q271" s="139"/>
      <c r="R271"/>
      <c r="S271" s="139"/>
      <c r="T271" s="139"/>
      <c r="U271"/>
      <c r="V271"/>
      <c r="W271" s="140"/>
      <c r="X271" s="140"/>
      <c r="Y271" s="140"/>
      <c r="Z271" s="140"/>
      <c r="AA271" s="140"/>
      <c r="AB271" s="140"/>
      <c r="AC271" s="140"/>
      <c r="AD271" s="141"/>
      <c r="AE271" s="141"/>
      <c r="AF271" s="141"/>
      <c r="AG271"/>
      <c r="AH271"/>
      <c r="AI271"/>
      <c r="AJ271"/>
      <c r="AK271" s="141"/>
    </row>
    <row r="272" spans="11:37" x14ac:dyDescent="0.25">
      <c r="K272" s="139"/>
      <c r="L272"/>
      <c r="M272" s="139"/>
      <c r="N272" s="139"/>
      <c r="O272"/>
      <c r="P272" s="139"/>
      <c r="Q272" s="139"/>
      <c r="R272"/>
      <c r="S272" s="139"/>
      <c r="T272" s="139"/>
      <c r="U272"/>
      <c r="V272"/>
      <c r="W272" s="140"/>
      <c r="X272" s="140"/>
      <c r="Y272" s="140"/>
      <c r="Z272" s="140"/>
      <c r="AA272" s="140"/>
      <c r="AB272" s="140"/>
      <c r="AC272" s="140"/>
      <c r="AD272" s="141"/>
      <c r="AE272" s="141"/>
      <c r="AF272" s="141"/>
      <c r="AG272"/>
      <c r="AH272"/>
      <c r="AI272"/>
      <c r="AJ272"/>
      <c r="AK272" s="141"/>
    </row>
    <row r="273" spans="11:37" x14ac:dyDescent="0.25">
      <c r="K273" s="139"/>
      <c r="L273"/>
      <c r="M273" s="139"/>
      <c r="N273" s="139"/>
      <c r="O273"/>
      <c r="P273" s="139"/>
      <c r="Q273" s="139"/>
      <c r="R273"/>
      <c r="S273" s="139"/>
      <c r="T273" s="139"/>
      <c r="U273"/>
      <c r="V273"/>
      <c r="W273" s="140"/>
      <c r="X273" s="140"/>
      <c r="Y273" s="140"/>
      <c r="Z273" s="140"/>
      <c r="AA273" s="140"/>
      <c r="AB273" s="140"/>
      <c r="AC273" s="140"/>
      <c r="AD273" s="141"/>
      <c r="AE273" s="141"/>
      <c r="AF273" s="141"/>
      <c r="AG273"/>
      <c r="AH273"/>
      <c r="AI273"/>
      <c r="AJ273"/>
      <c r="AK273" s="141"/>
    </row>
    <row r="274" spans="11:37" x14ac:dyDescent="0.25">
      <c r="K274" s="139"/>
      <c r="L274"/>
      <c r="M274" s="139"/>
      <c r="N274" s="139"/>
      <c r="O274"/>
      <c r="P274" s="139"/>
      <c r="Q274" s="139"/>
      <c r="R274"/>
      <c r="S274" s="139"/>
      <c r="T274" s="139"/>
      <c r="U274"/>
      <c r="V274"/>
      <c r="W274" s="140"/>
      <c r="X274" s="140"/>
      <c r="Y274" s="140"/>
      <c r="Z274" s="140"/>
      <c r="AA274" s="140"/>
      <c r="AB274" s="140"/>
      <c r="AC274" s="140"/>
      <c r="AD274" s="141"/>
      <c r="AE274" s="141"/>
      <c r="AF274" s="141"/>
      <c r="AG274"/>
      <c r="AH274"/>
      <c r="AI274"/>
      <c r="AJ274"/>
      <c r="AK274" s="141"/>
    </row>
    <row r="275" spans="11:37" x14ac:dyDescent="0.25">
      <c r="K275" s="139"/>
      <c r="L275"/>
      <c r="M275" s="139"/>
      <c r="N275" s="139"/>
      <c r="O275"/>
      <c r="P275" s="139"/>
      <c r="Q275" s="139"/>
      <c r="R275"/>
      <c r="S275" s="139"/>
      <c r="T275" s="139"/>
      <c r="U275"/>
      <c r="V275"/>
      <c r="W275" s="140"/>
      <c r="X275" s="140"/>
      <c r="Y275" s="140"/>
      <c r="Z275" s="140"/>
      <c r="AA275" s="140"/>
      <c r="AB275" s="140"/>
      <c r="AC275" s="140"/>
      <c r="AD275" s="141"/>
      <c r="AE275" s="141"/>
      <c r="AF275" s="141"/>
      <c r="AG275"/>
      <c r="AH275"/>
      <c r="AI275"/>
      <c r="AJ275"/>
      <c r="AK275" s="141"/>
    </row>
    <row r="276" spans="11:37" x14ac:dyDescent="0.25">
      <c r="K276" s="139"/>
      <c r="L276"/>
      <c r="M276" s="139"/>
      <c r="N276" s="139"/>
      <c r="O276"/>
      <c r="P276" s="139"/>
      <c r="Q276" s="139"/>
      <c r="R276"/>
      <c r="S276" s="139"/>
      <c r="T276" s="139"/>
      <c r="U276"/>
      <c r="V276"/>
      <c r="W276" s="140"/>
      <c r="X276" s="140"/>
      <c r="Y276" s="140"/>
      <c r="Z276" s="140"/>
      <c r="AA276" s="140"/>
      <c r="AB276" s="140"/>
      <c r="AC276" s="140"/>
      <c r="AD276" s="141"/>
      <c r="AE276" s="141"/>
      <c r="AF276" s="141"/>
      <c r="AG276"/>
      <c r="AH276"/>
      <c r="AI276"/>
      <c r="AJ276"/>
      <c r="AK276" s="141"/>
    </row>
    <row r="277" spans="11:37" x14ac:dyDescent="0.25">
      <c r="K277" s="139"/>
      <c r="L277"/>
      <c r="M277" s="139"/>
      <c r="N277" s="139"/>
      <c r="O277"/>
      <c r="P277" s="139"/>
      <c r="Q277" s="139"/>
      <c r="R277"/>
      <c r="S277" s="139"/>
      <c r="T277" s="139"/>
      <c r="U277"/>
      <c r="V277"/>
      <c r="W277" s="140"/>
      <c r="X277" s="140"/>
      <c r="Y277" s="140"/>
      <c r="Z277" s="140"/>
      <c r="AA277" s="140"/>
      <c r="AB277" s="140"/>
      <c r="AC277" s="140"/>
      <c r="AD277" s="141"/>
      <c r="AE277" s="141"/>
      <c r="AF277" s="141"/>
      <c r="AG277"/>
      <c r="AH277"/>
      <c r="AI277"/>
      <c r="AJ277"/>
      <c r="AK277" s="141"/>
    </row>
    <row r="278" spans="11:37" x14ac:dyDescent="0.25">
      <c r="K278" s="139"/>
      <c r="L278"/>
      <c r="M278" s="139"/>
      <c r="N278" s="139"/>
      <c r="O278"/>
      <c r="P278" s="139"/>
      <c r="Q278" s="139"/>
      <c r="R278"/>
      <c r="S278" s="139"/>
      <c r="T278" s="139"/>
      <c r="U278"/>
      <c r="V278"/>
      <c r="W278" s="140"/>
      <c r="X278" s="140"/>
      <c r="Y278" s="140"/>
      <c r="Z278" s="140"/>
      <c r="AA278" s="140"/>
      <c r="AB278" s="140"/>
      <c r="AC278" s="140"/>
      <c r="AD278" s="141"/>
      <c r="AE278" s="141"/>
      <c r="AF278" s="141"/>
      <c r="AG278"/>
      <c r="AH278"/>
      <c r="AI278"/>
      <c r="AJ278"/>
      <c r="AK278" s="141"/>
    </row>
    <row r="279" spans="11:37" x14ac:dyDescent="0.25">
      <c r="K279" s="139"/>
      <c r="L279"/>
      <c r="M279" s="139"/>
      <c r="N279" s="139"/>
      <c r="O279"/>
      <c r="P279" s="139"/>
      <c r="Q279" s="139"/>
      <c r="R279"/>
      <c r="S279" s="139"/>
      <c r="T279" s="139"/>
      <c r="U279"/>
      <c r="V279"/>
      <c r="W279" s="140"/>
      <c r="X279" s="140"/>
      <c r="Y279" s="140"/>
      <c r="Z279" s="140"/>
      <c r="AA279" s="140"/>
      <c r="AB279" s="140"/>
      <c r="AC279" s="140"/>
      <c r="AD279" s="141"/>
      <c r="AE279" s="141"/>
      <c r="AF279" s="141"/>
      <c r="AG279"/>
      <c r="AH279"/>
      <c r="AI279"/>
      <c r="AJ279"/>
      <c r="AK279" s="141"/>
    </row>
    <row r="280" spans="11:37" x14ac:dyDescent="0.25">
      <c r="K280" s="139"/>
      <c r="L280"/>
      <c r="M280" s="139"/>
      <c r="N280" s="139"/>
      <c r="O280"/>
      <c r="P280" s="139"/>
      <c r="Q280" s="139"/>
      <c r="R280"/>
      <c r="S280" s="139"/>
      <c r="T280" s="139"/>
      <c r="U280"/>
      <c r="V280"/>
      <c r="W280" s="140"/>
      <c r="X280" s="140"/>
      <c r="Y280" s="140"/>
      <c r="Z280" s="140"/>
      <c r="AA280" s="140"/>
      <c r="AB280" s="140"/>
      <c r="AC280" s="140"/>
      <c r="AD280" s="141"/>
      <c r="AE280" s="141"/>
      <c r="AF280" s="141"/>
      <c r="AG280"/>
      <c r="AH280"/>
      <c r="AI280"/>
      <c r="AJ280"/>
      <c r="AK280" s="141"/>
    </row>
    <row r="281" spans="11:37" x14ac:dyDescent="0.25">
      <c r="K281" s="139"/>
      <c r="L281"/>
      <c r="M281" s="139"/>
      <c r="N281" s="139"/>
      <c r="O281"/>
      <c r="P281" s="139"/>
      <c r="Q281" s="139"/>
      <c r="R281"/>
      <c r="S281" s="139"/>
      <c r="T281" s="139"/>
      <c r="U281"/>
      <c r="V281"/>
      <c r="W281" s="140"/>
      <c r="X281" s="140"/>
      <c r="Y281" s="140"/>
      <c r="Z281" s="140"/>
      <c r="AA281" s="140"/>
      <c r="AB281" s="140"/>
      <c r="AC281" s="140"/>
      <c r="AD281" s="141"/>
      <c r="AE281" s="141"/>
      <c r="AF281" s="141"/>
      <c r="AG281"/>
      <c r="AH281"/>
      <c r="AI281"/>
      <c r="AJ281"/>
      <c r="AK281" s="141"/>
    </row>
    <row r="282" spans="11:37" x14ac:dyDescent="0.25">
      <c r="K282" s="139"/>
      <c r="L282"/>
      <c r="M282" s="139"/>
      <c r="N282" s="139"/>
      <c r="O282"/>
      <c r="P282" s="139"/>
      <c r="Q282" s="139"/>
      <c r="R282"/>
      <c r="S282" s="139"/>
      <c r="T282" s="139"/>
      <c r="U282"/>
      <c r="V282"/>
      <c r="W282" s="140"/>
      <c r="X282" s="140"/>
      <c r="Y282" s="140"/>
      <c r="Z282" s="140"/>
      <c r="AA282" s="140"/>
      <c r="AB282" s="140"/>
      <c r="AC282" s="140"/>
      <c r="AD282" s="141"/>
      <c r="AE282" s="141"/>
      <c r="AF282" s="141"/>
      <c r="AG282"/>
      <c r="AH282"/>
      <c r="AI282"/>
      <c r="AJ282"/>
      <c r="AK282" s="141"/>
    </row>
    <row r="283" spans="11:37" x14ac:dyDescent="0.25">
      <c r="K283" s="139"/>
      <c r="L283"/>
      <c r="M283" s="139"/>
      <c r="N283" s="139"/>
      <c r="O283"/>
      <c r="P283" s="139"/>
      <c r="Q283" s="139"/>
      <c r="R283"/>
      <c r="S283" s="139"/>
      <c r="T283" s="139"/>
      <c r="U283"/>
      <c r="V283"/>
      <c r="W283" s="140"/>
      <c r="X283" s="140"/>
      <c r="Y283" s="140"/>
      <c r="Z283" s="140"/>
      <c r="AA283" s="140"/>
      <c r="AB283" s="140"/>
      <c r="AC283" s="140"/>
      <c r="AD283" s="141"/>
      <c r="AE283" s="141"/>
      <c r="AF283" s="141"/>
      <c r="AG283"/>
      <c r="AH283"/>
      <c r="AI283"/>
      <c r="AJ283"/>
      <c r="AK283" s="141"/>
    </row>
    <row r="284" spans="11:37" x14ac:dyDescent="0.25">
      <c r="K284" s="139"/>
      <c r="L284"/>
      <c r="M284" s="139"/>
      <c r="N284" s="139"/>
      <c r="O284"/>
      <c r="P284" s="139"/>
      <c r="Q284" s="139"/>
      <c r="R284"/>
      <c r="S284" s="139"/>
      <c r="T284" s="139"/>
      <c r="U284"/>
      <c r="V284"/>
      <c r="W284" s="140"/>
      <c r="X284" s="140"/>
      <c r="Y284" s="140"/>
      <c r="Z284" s="140"/>
      <c r="AA284" s="140"/>
      <c r="AB284" s="140"/>
      <c r="AC284" s="140"/>
      <c r="AD284" s="141"/>
      <c r="AE284" s="141"/>
      <c r="AF284" s="141"/>
      <c r="AG284"/>
      <c r="AH284"/>
      <c r="AI284"/>
      <c r="AJ284"/>
      <c r="AK284" s="141"/>
    </row>
    <row r="285" spans="11:37" x14ac:dyDescent="0.25">
      <c r="K285" s="139"/>
      <c r="L285"/>
      <c r="M285" s="139"/>
      <c r="N285" s="139"/>
      <c r="O285"/>
      <c r="P285" s="139"/>
      <c r="Q285" s="139"/>
      <c r="R285"/>
      <c r="S285" s="139"/>
      <c r="T285" s="139"/>
      <c r="U285"/>
      <c r="V285"/>
      <c r="W285" s="140"/>
      <c r="X285" s="140"/>
      <c r="Y285" s="140"/>
      <c r="Z285" s="140"/>
      <c r="AA285" s="140"/>
      <c r="AB285" s="140"/>
      <c r="AC285" s="140"/>
      <c r="AD285" s="141"/>
      <c r="AE285" s="141"/>
      <c r="AF285" s="141"/>
      <c r="AG285"/>
      <c r="AH285"/>
      <c r="AI285"/>
      <c r="AJ285"/>
      <c r="AK285" s="141"/>
    </row>
    <row r="286" spans="11:37" x14ac:dyDescent="0.25">
      <c r="K286" s="139"/>
      <c r="L286"/>
      <c r="M286" s="139"/>
      <c r="N286" s="139"/>
      <c r="O286"/>
      <c r="P286" s="139"/>
      <c r="Q286" s="139"/>
      <c r="R286"/>
      <c r="S286" s="139"/>
      <c r="T286" s="139"/>
      <c r="U286"/>
      <c r="V286"/>
      <c r="W286" s="140"/>
      <c r="X286" s="140"/>
      <c r="Y286" s="140"/>
      <c r="Z286" s="140"/>
      <c r="AA286" s="140"/>
      <c r="AB286" s="140"/>
      <c r="AC286" s="140"/>
      <c r="AD286" s="141"/>
      <c r="AE286" s="141"/>
      <c r="AF286" s="141"/>
      <c r="AG286"/>
      <c r="AH286"/>
      <c r="AI286"/>
      <c r="AJ286"/>
      <c r="AK286" s="141"/>
    </row>
    <row r="287" spans="11:37" x14ac:dyDescent="0.25">
      <c r="K287" s="139"/>
      <c r="L287"/>
      <c r="M287" s="139"/>
      <c r="N287" s="139"/>
      <c r="O287"/>
      <c r="P287" s="139"/>
      <c r="Q287" s="139"/>
      <c r="R287"/>
      <c r="S287" s="139"/>
      <c r="T287" s="139"/>
      <c r="U287"/>
      <c r="V287"/>
      <c r="W287" s="140"/>
      <c r="X287" s="140"/>
      <c r="Y287" s="140"/>
      <c r="Z287" s="140"/>
      <c r="AA287" s="140"/>
      <c r="AB287" s="140"/>
      <c r="AC287" s="140"/>
      <c r="AD287" s="141"/>
      <c r="AE287" s="141"/>
      <c r="AF287" s="141"/>
      <c r="AG287"/>
      <c r="AH287"/>
      <c r="AI287"/>
      <c r="AJ287"/>
      <c r="AK287" s="141"/>
    </row>
    <row r="288" spans="11:37" x14ac:dyDescent="0.25">
      <c r="K288" s="139"/>
      <c r="L288"/>
      <c r="M288" s="139"/>
      <c r="N288" s="139"/>
      <c r="O288"/>
      <c r="P288" s="139"/>
      <c r="Q288" s="139"/>
      <c r="R288"/>
      <c r="S288" s="139"/>
      <c r="T288" s="139"/>
      <c r="U288"/>
      <c r="V288"/>
      <c r="W288" s="140"/>
      <c r="X288" s="140"/>
      <c r="Y288" s="140"/>
      <c r="Z288" s="140"/>
      <c r="AA288" s="140"/>
      <c r="AB288" s="140"/>
      <c r="AC288" s="140"/>
      <c r="AD288" s="141"/>
      <c r="AE288" s="141"/>
      <c r="AF288" s="141"/>
      <c r="AG288"/>
      <c r="AH288"/>
      <c r="AI288"/>
      <c r="AJ288"/>
      <c r="AK288" s="141"/>
    </row>
    <row r="289" spans="11:37" x14ac:dyDescent="0.25">
      <c r="K289" s="139"/>
      <c r="L289"/>
      <c r="M289" s="139"/>
      <c r="N289" s="139"/>
      <c r="O289"/>
      <c r="P289" s="139"/>
      <c r="Q289" s="139"/>
      <c r="R289"/>
      <c r="S289" s="139"/>
      <c r="T289" s="139"/>
      <c r="U289"/>
      <c r="V289"/>
      <c r="W289" s="140"/>
      <c r="X289" s="140"/>
      <c r="Y289" s="140"/>
      <c r="Z289" s="140"/>
      <c r="AA289" s="140"/>
      <c r="AB289" s="140"/>
      <c r="AC289" s="140"/>
      <c r="AD289" s="141"/>
      <c r="AE289" s="141"/>
      <c r="AF289" s="141"/>
      <c r="AG289"/>
      <c r="AH289"/>
      <c r="AI289"/>
      <c r="AJ289"/>
      <c r="AK289" s="141"/>
    </row>
    <row r="290" spans="11:37" x14ac:dyDescent="0.25">
      <c r="K290" s="139"/>
      <c r="L290"/>
      <c r="M290" s="139"/>
      <c r="N290" s="139"/>
      <c r="O290"/>
      <c r="P290" s="139"/>
      <c r="Q290" s="139"/>
      <c r="R290"/>
      <c r="S290" s="139"/>
      <c r="T290" s="139"/>
      <c r="U290"/>
      <c r="V290"/>
      <c r="W290" s="140"/>
      <c r="X290" s="140"/>
      <c r="Y290" s="140"/>
      <c r="Z290" s="140"/>
      <c r="AA290" s="140"/>
      <c r="AB290" s="140"/>
      <c r="AC290" s="140"/>
      <c r="AD290" s="141"/>
      <c r="AE290" s="141"/>
      <c r="AF290" s="141"/>
      <c r="AG290"/>
      <c r="AH290"/>
      <c r="AI290"/>
      <c r="AJ290"/>
      <c r="AK290" s="141"/>
    </row>
    <row r="291" spans="11:37" x14ac:dyDescent="0.25">
      <c r="K291" s="139"/>
      <c r="L291"/>
      <c r="M291" s="139"/>
      <c r="N291" s="139"/>
      <c r="O291"/>
      <c r="P291" s="139"/>
      <c r="Q291" s="139"/>
      <c r="R291"/>
      <c r="S291" s="139"/>
      <c r="T291" s="139"/>
      <c r="U291"/>
      <c r="V291"/>
      <c r="W291" s="140"/>
      <c r="X291" s="140"/>
      <c r="Y291" s="140"/>
      <c r="Z291" s="140"/>
      <c r="AA291" s="140"/>
      <c r="AB291" s="140"/>
      <c r="AC291" s="140"/>
      <c r="AD291" s="141"/>
      <c r="AE291" s="141"/>
      <c r="AF291" s="141"/>
      <c r="AG291"/>
      <c r="AH291"/>
      <c r="AI291"/>
      <c r="AJ291"/>
      <c r="AK291" s="141"/>
    </row>
    <row r="292" spans="11:37" x14ac:dyDescent="0.25">
      <c r="K292" s="139"/>
      <c r="L292"/>
      <c r="M292" s="139"/>
      <c r="N292" s="139"/>
      <c r="O292"/>
      <c r="P292" s="139"/>
      <c r="Q292" s="139"/>
      <c r="R292"/>
      <c r="S292" s="139"/>
      <c r="T292" s="139"/>
      <c r="U292"/>
      <c r="V292"/>
      <c r="W292" s="140"/>
      <c r="X292" s="140"/>
      <c r="Y292" s="140"/>
      <c r="Z292" s="140"/>
      <c r="AA292" s="140"/>
      <c r="AB292" s="140"/>
      <c r="AC292" s="140"/>
      <c r="AD292" s="141"/>
      <c r="AE292" s="141"/>
      <c r="AF292" s="141"/>
      <c r="AG292"/>
      <c r="AH292"/>
      <c r="AI292"/>
      <c r="AJ292"/>
      <c r="AK292" s="141"/>
    </row>
    <row r="293" spans="11:37" x14ac:dyDescent="0.25">
      <c r="K293" s="139"/>
      <c r="L293"/>
      <c r="M293" s="139"/>
      <c r="N293" s="139"/>
      <c r="O293"/>
      <c r="P293" s="139"/>
      <c r="Q293" s="139"/>
      <c r="R293"/>
      <c r="S293" s="139"/>
      <c r="T293" s="139"/>
      <c r="U293"/>
      <c r="V293"/>
      <c r="W293" s="140"/>
      <c r="X293" s="140"/>
      <c r="Y293" s="140"/>
      <c r="Z293" s="140"/>
      <c r="AA293" s="140"/>
      <c r="AB293" s="140"/>
      <c r="AC293" s="140"/>
      <c r="AD293" s="141"/>
      <c r="AE293" s="141"/>
      <c r="AF293" s="141"/>
      <c r="AG293"/>
      <c r="AH293"/>
      <c r="AI293"/>
      <c r="AJ293"/>
      <c r="AK293" s="141"/>
    </row>
    <row r="294" spans="11:37" x14ac:dyDescent="0.25">
      <c r="K294" s="139"/>
      <c r="L294"/>
      <c r="M294" s="139"/>
      <c r="N294" s="139"/>
      <c r="O294"/>
      <c r="P294" s="139"/>
      <c r="Q294" s="139"/>
      <c r="R294"/>
      <c r="S294" s="139"/>
      <c r="T294" s="139"/>
      <c r="U294"/>
      <c r="V294"/>
      <c r="W294" s="140"/>
      <c r="X294" s="140"/>
      <c r="Y294" s="140"/>
      <c r="Z294" s="140"/>
      <c r="AA294" s="140"/>
      <c r="AB294" s="140"/>
      <c r="AC294" s="140"/>
      <c r="AD294" s="141"/>
      <c r="AE294" s="141"/>
      <c r="AF294" s="141"/>
      <c r="AG294"/>
      <c r="AH294"/>
      <c r="AI294"/>
      <c r="AJ294"/>
      <c r="AK294" s="141"/>
    </row>
    <row r="295" spans="11:37" x14ac:dyDescent="0.25">
      <c r="K295" s="139"/>
      <c r="L295"/>
      <c r="M295" s="139"/>
      <c r="N295" s="139"/>
      <c r="O295"/>
      <c r="P295" s="139"/>
      <c r="Q295" s="139"/>
      <c r="R295"/>
      <c r="S295" s="139"/>
      <c r="T295" s="139"/>
      <c r="U295"/>
      <c r="V295"/>
      <c r="W295" s="140"/>
      <c r="X295" s="140"/>
      <c r="Y295" s="140"/>
      <c r="Z295" s="140"/>
      <c r="AA295" s="140"/>
      <c r="AB295" s="140"/>
      <c r="AC295" s="140"/>
      <c r="AD295" s="141"/>
      <c r="AE295" s="141"/>
      <c r="AF295" s="141"/>
      <c r="AG295"/>
      <c r="AH295"/>
      <c r="AI295"/>
      <c r="AJ295"/>
      <c r="AK295" s="141"/>
    </row>
    <row r="296" spans="11:37" x14ac:dyDescent="0.25">
      <c r="K296" s="139"/>
      <c r="L296"/>
      <c r="M296" s="139"/>
      <c r="N296" s="139"/>
      <c r="O296"/>
      <c r="P296" s="139"/>
      <c r="Q296" s="139"/>
      <c r="R296"/>
      <c r="S296" s="139"/>
      <c r="T296" s="139"/>
      <c r="U296"/>
      <c r="V296"/>
      <c r="W296" s="140"/>
      <c r="X296" s="140"/>
      <c r="Y296" s="140"/>
      <c r="Z296" s="140"/>
      <c r="AA296" s="140"/>
      <c r="AB296" s="140"/>
      <c r="AC296" s="140"/>
      <c r="AD296" s="141"/>
      <c r="AE296" s="141"/>
      <c r="AF296" s="141"/>
      <c r="AG296"/>
      <c r="AH296"/>
      <c r="AI296"/>
      <c r="AJ296"/>
      <c r="AK296" s="141"/>
    </row>
    <row r="297" spans="11:37" x14ac:dyDescent="0.25">
      <c r="K297" s="139"/>
      <c r="L297"/>
      <c r="M297" s="139"/>
      <c r="N297" s="139"/>
      <c r="O297"/>
      <c r="P297" s="139"/>
      <c r="Q297" s="139"/>
      <c r="R297"/>
      <c r="S297" s="139"/>
      <c r="T297" s="139"/>
      <c r="U297"/>
      <c r="V297"/>
      <c r="W297" s="140"/>
      <c r="X297" s="140"/>
      <c r="Y297" s="140"/>
      <c r="Z297" s="140"/>
      <c r="AA297" s="140"/>
      <c r="AB297" s="140"/>
      <c r="AC297" s="140"/>
      <c r="AD297" s="141"/>
      <c r="AE297" s="141"/>
      <c r="AF297" s="141"/>
      <c r="AG297"/>
      <c r="AH297"/>
      <c r="AI297"/>
      <c r="AJ297"/>
      <c r="AK297" s="141"/>
    </row>
    <row r="298" spans="11:37" x14ac:dyDescent="0.25">
      <c r="K298" s="139"/>
      <c r="L298"/>
      <c r="M298" s="139"/>
      <c r="N298" s="139"/>
      <c r="O298"/>
      <c r="P298" s="139"/>
      <c r="Q298" s="139"/>
      <c r="R298"/>
      <c r="S298" s="139"/>
      <c r="T298" s="139"/>
      <c r="U298"/>
      <c r="V298"/>
      <c r="W298" s="140"/>
      <c r="X298" s="140"/>
      <c r="Y298" s="140"/>
      <c r="Z298" s="140"/>
      <c r="AA298" s="140"/>
      <c r="AB298" s="140"/>
      <c r="AC298" s="140"/>
      <c r="AD298" s="141"/>
      <c r="AE298" s="141"/>
      <c r="AF298" s="141"/>
      <c r="AG298"/>
      <c r="AH298"/>
      <c r="AI298"/>
      <c r="AJ298"/>
      <c r="AK298" s="141"/>
    </row>
    <row r="299" spans="11:37" x14ac:dyDescent="0.25">
      <c r="K299" s="139"/>
      <c r="L299"/>
      <c r="M299" s="139"/>
      <c r="N299" s="139"/>
      <c r="O299"/>
      <c r="P299" s="139"/>
      <c r="Q299" s="139"/>
      <c r="R299"/>
      <c r="S299" s="139"/>
      <c r="T299" s="139"/>
      <c r="U299"/>
      <c r="V299"/>
      <c r="W299" s="140"/>
      <c r="X299" s="140"/>
      <c r="Y299" s="140"/>
      <c r="Z299" s="140"/>
      <c r="AA299" s="140"/>
      <c r="AB299" s="140"/>
      <c r="AC299" s="140"/>
      <c r="AD299" s="141"/>
      <c r="AE299" s="141"/>
      <c r="AF299" s="141"/>
      <c r="AG299"/>
      <c r="AH299"/>
      <c r="AI299"/>
      <c r="AJ299"/>
      <c r="AK299" s="141"/>
    </row>
    <row r="300" spans="11:37" x14ac:dyDescent="0.25">
      <c r="K300" s="139"/>
      <c r="L300"/>
      <c r="M300" s="139"/>
      <c r="N300" s="139"/>
      <c r="O300"/>
      <c r="P300" s="139"/>
      <c r="Q300" s="139"/>
      <c r="R300"/>
      <c r="S300" s="139"/>
      <c r="T300" s="139"/>
      <c r="U300"/>
      <c r="V300"/>
      <c r="W300" s="140"/>
      <c r="X300" s="140"/>
      <c r="Y300" s="140"/>
      <c r="Z300" s="140"/>
      <c r="AA300" s="140"/>
      <c r="AB300" s="140"/>
      <c r="AC300" s="140"/>
      <c r="AD300" s="141"/>
      <c r="AE300" s="141"/>
      <c r="AF300" s="141"/>
      <c r="AG300"/>
      <c r="AH300"/>
      <c r="AI300"/>
      <c r="AJ300"/>
      <c r="AK300" s="141"/>
    </row>
    <row r="301" spans="11:37" x14ac:dyDescent="0.25">
      <c r="K301" s="139"/>
      <c r="L301"/>
      <c r="M301" s="139"/>
      <c r="N301" s="139"/>
      <c r="O301"/>
      <c r="P301" s="139"/>
      <c r="Q301" s="139"/>
      <c r="R301"/>
      <c r="S301" s="139"/>
      <c r="T301" s="139"/>
      <c r="U301"/>
      <c r="V301"/>
      <c r="W301" s="140"/>
      <c r="X301" s="140"/>
      <c r="Y301" s="140"/>
      <c r="Z301" s="140"/>
      <c r="AA301" s="140"/>
      <c r="AB301" s="140"/>
      <c r="AC301" s="140"/>
      <c r="AD301" s="141"/>
      <c r="AE301" s="141"/>
      <c r="AF301" s="141"/>
      <c r="AG301"/>
      <c r="AH301"/>
      <c r="AI301"/>
      <c r="AJ301"/>
      <c r="AK301" s="141"/>
    </row>
    <row r="302" spans="11:37" x14ac:dyDescent="0.25">
      <c r="K302" s="139"/>
      <c r="L302"/>
      <c r="M302" s="139"/>
      <c r="N302" s="139"/>
      <c r="O302"/>
      <c r="P302" s="139"/>
      <c r="Q302" s="139"/>
      <c r="R302"/>
      <c r="S302" s="139"/>
      <c r="T302" s="139"/>
      <c r="U302"/>
      <c r="V302"/>
      <c r="W302" s="140"/>
      <c r="X302" s="140"/>
      <c r="Y302" s="140"/>
      <c r="Z302" s="140"/>
      <c r="AA302" s="140"/>
      <c r="AB302" s="140"/>
      <c r="AC302" s="140"/>
      <c r="AD302" s="141"/>
      <c r="AE302" s="141"/>
      <c r="AF302" s="141"/>
      <c r="AG302"/>
      <c r="AH302"/>
      <c r="AI302"/>
      <c r="AJ302"/>
      <c r="AK302" s="141"/>
    </row>
    <row r="303" spans="11:37" x14ac:dyDescent="0.25">
      <c r="K303" s="139"/>
      <c r="L303"/>
      <c r="M303" s="139"/>
      <c r="N303" s="139"/>
      <c r="O303"/>
      <c r="P303" s="139"/>
      <c r="Q303" s="139"/>
      <c r="R303"/>
      <c r="S303" s="139"/>
      <c r="T303" s="139"/>
      <c r="U303"/>
      <c r="V303"/>
      <c r="W303" s="140"/>
      <c r="X303" s="140"/>
      <c r="Y303" s="140"/>
      <c r="Z303" s="140"/>
      <c r="AA303" s="140"/>
      <c r="AB303" s="140"/>
      <c r="AC303" s="140"/>
      <c r="AD303" s="141"/>
      <c r="AE303" s="141"/>
      <c r="AF303" s="141"/>
      <c r="AG303"/>
      <c r="AH303"/>
      <c r="AI303"/>
      <c r="AJ303"/>
      <c r="AK303" s="141"/>
    </row>
    <row r="304" spans="11:37" x14ac:dyDescent="0.25">
      <c r="K304" s="139"/>
      <c r="L304"/>
      <c r="M304" s="139"/>
      <c r="N304" s="139"/>
      <c r="O304"/>
      <c r="P304" s="139"/>
      <c r="Q304" s="139"/>
      <c r="R304"/>
      <c r="S304" s="139"/>
      <c r="T304" s="139"/>
      <c r="U304"/>
      <c r="V304"/>
      <c r="W304" s="140"/>
      <c r="X304" s="140"/>
      <c r="Y304" s="140"/>
      <c r="Z304" s="140"/>
      <c r="AA304" s="140"/>
      <c r="AB304" s="140"/>
      <c r="AC304" s="140"/>
      <c r="AD304" s="141"/>
      <c r="AE304" s="141"/>
      <c r="AF304" s="141"/>
      <c r="AG304"/>
      <c r="AH304"/>
      <c r="AI304"/>
      <c r="AJ304"/>
      <c r="AK304" s="141"/>
    </row>
    <row r="305" spans="11:37" x14ac:dyDescent="0.25">
      <c r="K305" s="139"/>
      <c r="L305"/>
      <c r="M305" s="139"/>
      <c r="N305" s="139"/>
      <c r="O305"/>
      <c r="P305" s="139"/>
      <c r="Q305" s="139"/>
      <c r="R305"/>
      <c r="S305" s="139"/>
      <c r="T305" s="139"/>
      <c r="U305"/>
      <c r="V305"/>
      <c r="W305" s="140"/>
      <c r="X305" s="140"/>
      <c r="Y305" s="140"/>
      <c r="Z305" s="140"/>
      <c r="AA305" s="140"/>
      <c r="AB305" s="140"/>
      <c r="AC305" s="140"/>
      <c r="AD305" s="141"/>
      <c r="AE305" s="141"/>
      <c r="AF305" s="141"/>
      <c r="AG305"/>
      <c r="AH305"/>
      <c r="AI305"/>
      <c r="AJ305"/>
      <c r="AK305" s="141"/>
    </row>
    <row r="306" spans="11:37" x14ac:dyDescent="0.25">
      <c r="K306" s="139"/>
      <c r="L306"/>
      <c r="M306" s="139"/>
      <c r="N306" s="139"/>
      <c r="O306"/>
      <c r="P306" s="139"/>
      <c r="Q306" s="139"/>
      <c r="R306"/>
      <c r="S306" s="139"/>
      <c r="T306" s="139"/>
      <c r="U306"/>
      <c r="V306"/>
      <c r="W306" s="140"/>
      <c r="X306" s="140"/>
      <c r="Y306" s="140"/>
      <c r="Z306" s="140"/>
      <c r="AA306" s="140"/>
      <c r="AB306" s="140"/>
      <c r="AC306" s="140"/>
      <c r="AD306" s="141"/>
      <c r="AE306" s="141"/>
      <c r="AF306" s="141"/>
      <c r="AG306"/>
      <c r="AH306"/>
      <c r="AI306"/>
      <c r="AJ306"/>
      <c r="AK306" s="141"/>
    </row>
    <row r="307" spans="11:37" x14ac:dyDescent="0.25">
      <c r="K307" s="139"/>
      <c r="L307"/>
      <c r="M307" s="139"/>
      <c r="N307" s="139"/>
      <c r="O307"/>
      <c r="P307" s="139"/>
      <c r="Q307" s="139"/>
      <c r="R307"/>
      <c r="S307" s="139"/>
      <c r="T307" s="139"/>
      <c r="U307"/>
      <c r="V307"/>
      <c r="W307" s="140"/>
      <c r="X307" s="140"/>
      <c r="Y307" s="140"/>
      <c r="Z307" s="140"/>
      <c r="AA307" s="140"/>
      <c r="AB307" s="140"/>
      <c r="AC307" s="140"/>
      <c r="AD307" s="141"/>
      <c r="AE307" s="141"/>
      <c r="AF307" s="141"/>
      <c r="AG307"/>
      <c r="AH307"/>
      <c r="AI307"/>
      <c r="AJ307"/>
      <c r="AK307" s="141"/>
    </row>
    <row r="308" spans="11:37" x14ac:dyDescent="0.25">
      <c r="K308" s="139"/>
      <c r="L308"/>
      <c r="M308" s="139"/>
      <c r="N308" s="139"/>
      <c r="O308"/>
      <c r="P308" s="139"/>
      <c r="Q308" s="139"/>
      <c r="R308"/>
      <c r="S308" s="139"/>
      <c r="T308" s="139"/>
      <c r="U308"/>
      <c r="V308"/>
      <c r="W308" s="140"/>
      <c r="X308" s="140"/>
      <c r="Y308" s="140"/>
      <c r="Z308" s="140"/>
      <c r="AA308" s="140"/>
      <c r="AB308" s="140"/>
      <c r="AC308" s="140"/>
      <c r="AD308" s="141"/>
      <c r="AE308" s="141"/>
      <c r="AF308" s="141"/>
      <c r="AG308"/>
      <c r="AH308"/>
      <c r="AI308"/>
      <c r="AJ308"/>
      <c r="AK308" s="141"/>
    </row>
    <row r="309" spans="11:37" x14ac:dyDescent="0.25">
      <c r="K309" s="139"/>
      <c r="L309"/>
      <c r="M309" s="139"/>
      <c r="N309" s="139"/>
      <c r="O309"/>
      <c r="P309" s="139"/>
      <c r="Q309" s="139"/>
      <c r="R309"/>
      <c r="S309" s="139"/>
      <c r="T309" s="139"/>
      <c r="U309"/>
      <c r="V309"/>
      <c r="W309" s="140"/>
      <c r="X309" s="140"/>
      <c r="Y309" s="140"/>
      <c r="Z309" s="140"/>
      <c r="AA309" s="140"/>
      <c r="AB309" s="140"/>
      <c r="AC309" s="140"/>
      <c r="AD309" s="141"/>
      <c r="AE309" s="141"/>
      <c r="AF309" s="141"/>
      <c r="AG309"/>
      <c r="AH309"/>
      <c r="AI309"/>
      <c r="AJ309"/>
      <c r="AK309" s="141"/>
    </row>
    <row r="310" spans="11:37" x14ac:dyDescent="0.25">
      <c r="K310" s="139"/>
      <c r="L310"/>
      <c r="M310" s="139"/>
      <c r="N310" s="139"/>
      <c r="O310"/>
      <c r="P310" s="139"/>
      <c r="Q310" s="139"/>
      <c r="R310"/>
      <c r="S310" s="139"/>
      <c r="T310" s="139"/>
      <c r="U310"/>
      <c r="V310"/>
      <c r="W310" s="140"/>
      <c r="X310" s="140"/>
      <c r="Y310" s="140"/>
      <c r="Z310" s="140"/>
      <c r="AA310" s="140"/>
      <c r="AB310" s="140"/>
      <c r="AC310" s="140"/>
      <c r="AD310" s="141"/>
      <c r="AE310" s="141"/>
      <c r="AF310" s="141"/>
      <c r="AG310"/>
      <c r="AH310"/>
      <c r="AI310"/>
      <c r="AJ310"/>
      <c r="AK310" s="141"/>
    </row>
    <row r="311" spans="11:37" x14ac:dyDescent="0.25">
      <c r="K311" s="139"/>
      <c r="L311"/>
      <c r="M311" s="139"/>
      <c r="N311" s="139"/>
      <c r="O311"/>
      <c r="P311" s="139"/>
      <c r="Q311" s="139"/>
      <c r="R311"/>
      <c r="S311" s="139"/>
      <c r="T311" s="139"/>
      <c r="U311"/>
      <c r="V311"/>
      <c r="W311" s="140"/>
      <c r="X311" s="140"/>
      <c r="Y311" s="140"/>
      <c r="Z311" s="140"/>
      <c r="AA311" s="140"/>
      <c r="AB311" s="140"/>
      <c r="AC311" s="140"/>
      <c r="AD311" s="141"/>
      <c r="AE311" s="141"/>
      <c r="AF311" s="141"/>
      <c r="AG311"/>
      <c r="AH311"/>
      <c r="AI311"/>
      <c r="AJ311"/>
      <c r="AK311" s="141"/>
    </row>
    <row r="312" spans="11:37" x14ac:dyDescent="0.25">
      <c r="K312" s="139"/>
      <c r="L312"/>
      <c r="M312" s="139"/>
      <c r="N312" s="139"/>
      <c r="O312"/>
      <c r="P312" s="139"/>
      <c r="Q312" s="139"/>
      <c r="R312"/>
      <c r="S312" s="139"/>
      <c r="T312" s="139"/>
      <c r="U312"/>
      <c r="V312"/>
      <c r="W312" s="140"/>
      <c r="X312" s="140"/>
      <c r="Y312" s="140"/>
      <c r="Z312" s="140"/>
      <c r="AA312" s="140"/>
      <c r="AB312" s="140"/>
      <c r="AC312" s="140"/>
      <c r="AD312" s="141"/>
      <c r="AE312" s="141"/>
      <c r="AF312" s="141"/>
      <c r="AG312"/>
      <c r="AH312"/>
      <c r="AI312"/>
      <c r="AJ312"/>
      <c r="AK312" s="141"/>
    </row>
    <row r="313" spans="11:37" x14ac:dyDescent="0.25">
      <c r="K313" s="139"/>
      <c r="L313"/>
      <c r="M313" s="139"/>
      <c r="N313" s="139"/>
      <c r="O313"/>
      <c r="P313" s="139"/>
      <c r="Q313" s="139"/>
      <c r="R313"/>
      <c r="S313" s="139"/>
      <c r="T313" s="139"/>
      <c r="U313"/>
      <c r="V313"/>
      <c r="W313" s="140"/>
      <c r="X313" s="140"/>
      <c r="Y313" s="140"/>
      <c r="Z313" s="140"/>
      <c r="AA313" s="140"/>
      <c r="AB313" s="140"/>
      <c r="AC313" s="140"/>
      <c r="AD313" s="141"/>
      <c r="AE313" s="141"/>
      <c r="AF313" s="141"/>
      <c r="AG313"/>
      <c r="AH313"/>
      <c r="AI313"/>
      <c r="AJ313"/>
      <c r="AK313" s="141"/>
    </row>
    <row r="314" spans="11:37" x14ac:dyDescent="0.25">
      <c r="K314" s="139"/>
      <c r="L314"/>
      <c r="M314" s="139"/>
      <c r="N314" s="139"/>
      <c r="O314"/>
      <c r="P314" s="139"/>
      <c r="Q314" s="139"/>
      <c r="R314"/>
      <c r="S314" s="139"/>
      <c r="T314" s="139"/>
      <c r="U314"/>
      <c r="V314"/>
      <c r="W314" s="140"/>
      <c r="X314" s="140"/>
      <c r="Y314" s="140"/>
      <c r="Z314" s="140"/>
      <c r="AA314" s="140"/>
      <c r="AB314" s="140"/>
      <c r="AC314" s="140"/>
      <c r="AD314" s="141"/>
      <c r="AE314" s="141"/>
      <c r="AF314" s="141"/>
      <c r="AG314"/>
      <c r="AH314"/>
      <c r="AI314"/>
      <c r="AJ314"/>
      <c r="AK314" s="141"/>
    </row>
    <row r="315" spans="11:37" x14ac:dyDescent="0.25">
      <c r="K315" s="139"/>
      <c r="L315"/>
      <c r="M315" s="139"/>
      <c r="N315" s="139"/>
      <c r="O315"/>
      <c r="P315" s="139"/>
      <c r="Q315" s="139"/>
      <c r="R315"/>
      <c r="S315" s="139"/>
      <c r="T315" s="139"/>
      <c r="U315"/>
      <c r="V315"/>
      <c r="W315" s="140"/>
      <c r="X315" s="140"/>
      <c r="Y315" s="140"/>
      <c r="Z315" s="140"/>
      <c r="AA315" s="140"/>
      <c r="AB315" s="140"/>
      <c r="AC315" s="140"/>
      <c r="AD315" s="141"/>
      <c r="AE315" s="141"/>
      <c r="AF315" s="141"/>
      <c r="AG315"/>
      <c r="AH315"/>
      <c r="AI315"/>
      <c r="AJ315"/>
      <c r="AK315" s="141"/>
    </row>
    <row r="316" spans="11:37" x14ac:dyDescent="0.25">
      <c r="K316" s="139"/>
      <c r="L316"/>
      <c r="M316" s="139"/>
      <c r="N316" s="139"/>
      <c r="O316"/>
      <c r="P316" s="139"/>
      <c r="Q316" s="139"/>
      <c r="R316"/>
      <c r="S316" s="139"/>
      <c r="T316" s="139"/>
      <c r="U316"/>
      <c r="V316"/>
      <c r="W316" s="140"/>
      <c r="X316" s="140"/>
      <c r="Y316" s="140"/>
      <c r="Z316" s="140"/>
      <c r="AA316" s="140"/>
      <c r="AB316" s="140"/>
      <c r="AC316" s="140"/>
      <c r="AD316" s="141"/>
      <c r="AE316" s="141"/>
      <c r="AF316" s="141"/>
      <c r="AG316"/>
      <c r="AH316"/>
      <c r="AI316"/>
      <c r="AJ316"/>
      <c r="AK316" s="141"/>
    </row>
    <row r="317" spans="11:37" x14ac:dyDescent="0.25">
      <c r="K317" s="139"/>
      <c r="L317"/>
      <c r="M317" s="139"/>
      <c r="N317" s="139"/>
      <c r="O317"/>
      <c r="P317" s="139"/>
      <c r="Q317" s="139"/>
      <c r="R317"/>
      <c r="S317" s="139"/>
      <c r="T317" s="139"/>
      <c r="U317"/>
      <c r="V317"/>
      <c r="W317" s="140"/>
      <c r="X317" s="140"/>
      <c r="Y317" s="140"/>
      <c r="Z317" s="140"/>
      <c r="AA317" s="140"/>
      <c r="AB317" s="140"/>
      <c r="AC317" s="140"/>
      <c r="AD317" s="141"/>
      <c r="AE317" s="141"/>
      <c r="AF317" s="141"/>
      <c r="AG317"/>
      <c r="AH317"/>
      <c r="AI317"/>
      <c r="AJ317"/>
      <c r="AK317" s="141"/>
    </row>
    <row r="318" spans="11:37" x14ac:dyDescent="0.25">
      <c r="K318" s="139"/>
      <c r="L318"/>
      <c r="M318" s="139"/>
      <c r="N318" s="139"/>
      <c r="O318"/>
      <c r="P318" s="139"/>
      <c r="Q318" s="139"/>
      <c r="R318"/>
      <c r="S318" s="139"/>
      <c r="T318" s="139"/>
      <c r="U318"/>
      <c r="V318"/>
      <c r="W318" s="140"/>
      <c r="X318" s="140"/>
      <c r="Y318" s="140"/>
      <c r="Z318" s="140"/>
      <c r="AA318" s="140"/>
      <c r="AB318" s="140"/>
      <c r="AC318" s="140"/>
      <c r="AD318" s="141"/>
      <c r="AE318" s="141"/>
      <c r="AF318" s="141"/>
      <c r="AG318"/>
      <c r="AH318"/>
      <c r="AI318"/>
      <c r="AJ318"/>
      <c r="AK318" s="141"/>
    </row>
    <row r="319" spans="11:37" x14ac:dyDescent="0.25">
      <c r="K319" s="139"/>
      <c r="L319"/>
      <c r="M319" s="139"/>
      <c r="N319" s="139"/>
      <c r="O319"/>
      <c r="P319" s="139"/>
      <c r="Q319" s="139"/>
      <c r="R319"/>
      <c r="S319" s="139"/>
      <c r="T319" s="139"/>
      <c r="U319"/>
      <c r="V319"/>
      <c r="W319" s="140"/>
      <c r="X319" s="140"/>
      <c r="Y319" s="140"/>
      <c r="Z319" s="140"/>
      <c r="AA319" s="140"/>
      <c r="AB319" s="140"/>
      <c r="AC319" s="140"/>
      <c r="AD319" s="141"/>
      <c r="AE319" s="141"/>
      <c r="AF319" s="141"/>
      <c r="AG319"/>
      <c r="AH319"/>
      <c r="AI319"/>
      <c r="AJ319"/>
      <c r="AK319" s="141"/>
    </row>
    <row r="320" spans="11:37" x14ac:dyDescent="0.25">
      <c r="K320" s="139"/>
      <c r="L320"/>
      <c r="M320" s="139"/>
      <c r="N320" s="139"/>
      <c r="O320"/>
      <c r="P320" s="139"/>
      <c r="Q320" s="139"/>
      <c r="R320"/>
      <c r="S320" s="139"/>
      <c r="T320" s="139"/>
      <c r="U320"/>
      <c r="V320"/>
      <c r="W320" s="140"/>
      <c r="X320" s="140"/>
      <c r="Y320" s="140"/>
      <c r="Z320" s="140"/>
      <c r="AA320" s="140"/>
      <c r="AB320" s="140"/>
      <c r="AC320" s="140"/>
      <c r="AD320" s="141"/>
      <c r="AE320" s="141"/>
      <c r="AF320" s="141"/>
      <c r="AG320"/>
      <c r="AH320"/>
      <c r="AI320"/>
      <c r="AJ320"/>
      <c r="AK320" s="141"/>
    </row>
    <row r="321" spans="11:37" x14ac:dyDescent="0.25">
      <c r="K321" s="139"/>
      <c r="L321"/>
      <c r="M321" s="139"/>
      <c r="N321" s="139"/>
      <c r="O321"/>
      <c r="P321" s="139"/>
      <c r="Q321" s="139"/>
      <c r="R321"/>
      <c r="S321" s="139"/>
      <c r="T321" s="139"/>
      <c r="U321"/>
      <c r="V321"/>
      <c r="W321" s="140"/>
      <c r="X321" s="140"/>
      <c r="Y321" s="140"/>
      <c r="Z321" s="140"/>
      <c r="AA321" s="140"/>
      <c r="AB321" s="140"/>
      <c r="AC321" s="140"/>
      <c r="AD321" s="141"/>
      <c r="AE321" s="141"/>
      <c r="AF321" s="141"/>
      <c r="AG321"/>
      <c r="AH321"/>
      <c r="AI321"/>
      <c r="AJ321"/>
      <c r="AK321" s="141"/>
    </row>
    <row r="322" spans="11:37" x14ac:dyDescent="0.25">
      <c r="K322" s="139"/>
      <c r="L322"/>
      <c r="M322" s="139"/>
      <c r="N322" s="139"/>
      <c r="O322"/>
      <c r="P322" s="139"/>
      <c r="Q322" s="139"/>
      <c r="R322"/>
      <c r="S322" s="139"/>
      <c r="T322" s="139"/>
      <c r="U322"/>
      <c r="V322"/>
      <c r="W322" s="140"/>
      <c r="X322" s="140"/>
      <c r="Y322" s="140"/>
      <c r="Z322" s="140"/>
      <c r="AA322" s="140"/>
      <c r="AB322" s="140"/>
      <c r="AC322" s="140"/>
      <c r="AD322" s="141"/>
      <c r="AE322" s="141"/>
      <c r="AF322" s="141"/>
      <c r="AG322"/>
      <c r="AH322"/>
      <c r="AI322"/>
      <c r="AJ322"/>
      <c r="AK322" s="141"/>
    </row>
    <row r="323" spans="11:37" x14ac:dyDescent="0.25">
      <c r="K323" s="139"/>
      <c r="L323"/>
      <c r="M323" s="139"/>
      <c r="N323" s="139"/>
      <c r="O323"/>
      <c r="P323" s="139"/>
      <c r="Q323" s="139"/>
      <c r="R323"/>
      <c r="S323" s="139"/>
      <c r="T323" s="139"/>
      <c r="U323"/>
      <c r="V323"/>
      <c r="W323" s="140"/>
      <c r="X323" s="140"/>
      <c r="Y323" s="140"/>
      <c r="Z323" s="140"/>
      <c r="AA323" s="140"/>
      <c r="AB323" s="140"/>
      <c r="AC323" s="140"/>
      <c r="AD323" s="141"/>
      <c r="AE323" s="141"/>
      <c r="AF323" s="141"/>
      <c r="AG323"/>
      <c r="AH323"/>
      <c r="AI323"/>
      <c r="AJ323"/>
      <c r="AK323" s="141"/>
    </row>
    <row r="324" spans="11:37" x14ac:dyDescent="0.25">
      <c r="K324" s="139"/>
      <c r="L324"/>
      <c r="M324" s="139"/>
      <c r="N324" s="139"/>
      <c r="O324"/>
      <c r="P324" s="139"/>
      <c r="Q324" s="139"/>
      <c r="R324"/>
      <c r="S324" s="139"/>
      <c r="T324" s="139"/>
      <c r="U324"/>
      <c r="V324"/>
      <c r="W324" s="140"/>
      <c r="X324" s="140"/>
      <c r="Y324" s="140"/>
      <c r="Z324" s="140"/>
      <c r="AA324" s="140"/>
      <c r="AB324" s="140"/>
      <c r="AC324" s="140"/>
      <c r="AD324" s="141"/>
      <c r="AE324" s="141"/>
      <c r="AF324" s="141"/>
      <c r="AG324"/>
      <c r="AH324"/>
      <c r="AI324"/>
      <c r="AJ324"/>
      <c r="AK324" s="141"/>
    </row>
    <row r="325" spans="11:37" x14ac:dyDescent="0.25">
      <c r="K325" s="139"/>
      <c r="L325"/>
      <c r="M325" s="139"/>
      <c r="N325" s="139"/>
      <c r="O325"/>
      <c r="P325" s="139"/>
      <c r="Q325" s="139"/>
      <c r="R325"/>
      <c r="S325" s="139"/>
      <c r="T325" s="139"/>
      <c r="U325"/>
      <c r="V325"/>
      <c r="W325" s="140"/>
      <c r="X325" s="140"/>
      <c r="Y325" s="140"/>
      <c r="Z325" s="140"/>
      <c r="AA325" s="140"/>
      <c r="AB325" s="140"/>
      <c r="AC325" s="140"/>
      <c r="AD325" s="141"/>
      <c r="AE325" s="141"/>
      <c r="AF325" s="141"/>
      <c r="AG325"/>
      <c r="AH325"/>
      <c r="AI325"/>
      <c r="AJ325"/>
      <c r="AK325" s="141"/>
    </row>
    <row r="326" spans="11:37" x14ac:dyDescent="0.25">
      <c r="K326" s="139"/>
      <c r="L326"/>
      <c r="M326" s="139"/>
      <c r="N326" s="139"/>
      <c r="O326"/>
      <c r="P326" s="139"/>
      <c r="Q326" s="139"/>
      <c r="R326"/>
      <c r="S326" s="139"/>
      <c r="T326" s="139"/>
      <c r="U326"/>
      <c r="V326"/>
      <c r="W326" s="140"/>
      <c r="X326" s="140"/>
      <c r="Y326" s="140"/>
      <c r="Z326" s="140"/>
      <c r="AA326" s="140"/>
      <c r="AB326" s="140"/>
      <c r="AC326" s="140"/>
      <c r="AD326" s="141"/>
      <c r="AE326" s="141"/>
      <c r="AF326" s="141"/>
      <c r="AG326"/>
      <c r="AH326"/>
      <c r="AI326"/>
      <c r="AJ326"/>
      <c r="AK326" s="141"/>
    </row>
    <row r="327" spans="11:37" x14ac:dyDescent="0.25">
      <c r="K327" s="139"/>
      <c r="L327"/>
      <c r="M327" s="139"/>
      <c r="N327" s="139"/>
      <c r="O327"/>
      <c r="P327" s="139"/>
      <c r="Q327" s="139"/>
      <c r="R327"/>
      <c r="S327" s="139"/>
      <c r="T327" s="139"/>
      <c r="U327"/>
      <c r="V327"/>
      <c r="W327" s="140"/>
      <c r="X327" s="140"/>
      <c r="Y327" s="140"/>
      <c r="Z327" s="140"/>
      <c r="AA327" s="140"/>
      <c r="AB327" s="140"/>
      <c r="AC327" s="140"/>
      <c r="AD327" s="141"/>
      <c r="AE327" s="141"/>
      <c r="AF327" s="141"/>
      <c r="AG327"/>
      <c r="AH327"/>
      <c r="AI327"/>
      <c r="AJ327"/>
      <c r="AK327" s="141"/>
    </row>
    <row r="328" spans="11:37" x14ac:dyDescent="0.25">
      <c r="K328" s="139"/>
      <c r="L328"/>
      <c r="M328" s="139"/>
      <c r="N328" s="139"/>
      <c r="O328"/>
      <c r="P328" s="139"/>
      <c r="Q328" s="139"/>
      <c r="R328"/>
      <c r="S328" s="139"/>
      <c r="T328" s="139"/>
      <c r="U328"/>
      <c r="V328"/>
      <c r="W328" s="140"/>
      <c r="X328" s="140"/>
      <c r="Y328" s="140"/>
      <c r="Z328" s="140"/>
      <c r="AA328" s="140"/>
      <c r="AB328" s="140"/>
      <c r="AC328" s="140"/>
      <c r="AD328" s="141"/>
      <c r="AE328" s="141"/>
      <c r="AF328" s="141"/>
      <c r="AG328"/>
      <c r="AH328"/>
      <c r="AI328"/>
      <c r="AJ328"/>
      <c r="AK328" s="141"/>
    </row>
    <row r="329" spans="11:37" x14ac:dyDescent="0.25">
      <c r="K329" s="139"/>
      <c r="L329"/>
      <c r="M329" s="139"/>
      <c r="N329" s="139"/>
      <c r="O329"/>
      <c r="P329" s="139"/>
      <c r="Q329" s="139"/>
      <c r="R329"/>
      <c r="S329" s="139"/>
      <c r="T329" s="139"/>
      <c r="U329"/>
      <c r="V329"/>
      <c r="W329" s="140"/>
      <c r="X329" s="140"/>
      <c r="Y329" s="140"/>
      <c r="Z329" s="140"/>
      <c r="AA329" s="140"/>
      <c r="AB329" s="140"/>
      <c r="AC329" s="140"/>
      <c r="AD329" s="141"/>
      <c r="AE329" s="141"/>
      <c r="AF329" s="141"/>
      <c r="AG329"/>
      <c r="AH329"/>
      <c r="AI329"/>
      <c r="AJ329"/>
      <c r="AK329" s="141"/>
    </row>
    <row r="330" spans="11:37" x14ac:dyDescent="0.25">
      <c r="K330" s="139"/>
      <c r="L330"/>
      <c r="M330" s="139"/>
      <c r="N330" s="139"/>
      <c r="O330"/>
      <c r="P330" s="139"/>
      <c r="Q330" s="139"/>
      <c r="R330"/>
      <c r="S330" s="139"/>
      <c r="T330" s="139"/>
      <c r="U330"/>
      <c r="V330"/>
      <c r="W330" s="140"/>
      <c r="X330" s="140"/>
      <c r="Y330" s="140"/>
      <c r="Z330" s="140"/>
      <c r="AA330" s="140"/>
      <c r="AB330" s="140"/>
      <c r="AC330" s="140"/>
      <c r="AD330" s="141"/>
      <c r="AE330" s="141"/>
      <c r="AF330" s="141"/>
      <c r="AG330"/>
      <c r="AH330"/>
      <c r="AI330"/>
      <c r="AJ330"/>
      <c r="AK330" s="141"/>
    </row>
    <row r="331" spans="11:37" x14ac:dyDescent="0.25">
      <c r="K331" s="139"/>
      <c r="L331"/>
      <c r="M331" s="139"/>
      <c r="N331" s="139"/>
      <c r="O331"/>
      <c r="P331" s="139"/>
      <c r="Q331" s="139"/>
      <c r="R331"/>
      <c r="S331" s="139"/>
      <c r="T331" s="139"/>
      <c r="U331"/>
      <c r="V331"/>
      <c r="W331" s="140"/>
      <c r="X331" s="140"/>
      <c r="Y331" s="140"/>
      <c r="Z331" s="140"/>
      <c r="AA331" s="140"/>
      <c r="AB331" s="140"/>
      <c r="AC331" s="140"/>
      <c r="AD331" s="141"/>
      <c r="AE331" s="141"/>
      <c r="AF331" s="141"/>
      <c r="AG331"/>
      <c r="AH331"/>
      <c r="AI331"/>
      <c r="AJ331"/>
      <c r="AK331" s="141"/>
    </row>
    <row r="332" spans="11:37" x14ac:dyDescent="0.25">
      <c r="K332" s="139"/>
      <c r="L332"/>
      <c r="M332" s="139"/>
      <c r="N332" s="139"/>
      <c r="O332"/>
      <c r="P332" s="139"/>
      <c r="Q332" s="139"/>
      <c r="R332"/>
      <c r="S332" s="139"/>
      <c r="T332" s="139"/>
      <c r="U332"/>
      <c r="V332"/>
      <c r="W332" s="140"/>
      <c r="X332" s="140"/>
      <c r="Y332" s="140"/>
      <c r="Z332" s="140"/>
      <c r="AA332" s="140"/>
      <c r="AB332" s="140"/>
      <c r="AC332" s="140"/>
      <c r="AD332" s="141"/>
      <c r="AE332" s="141"/>
      <c r="AF332" s="141"/>
      <c r="AG332"/>
      <c r="AH332"/>
      <c r="AI332"/>
      <c r="AJ332"/>
      <c r="AK332" s="141"/>
    </row>
    <row r="333" spans="11:37" x14ac:dyDescent="0.25">
      <c r="K333" s="139"/>
      <c r="L333"/>
      <c r="M333" s="139"/>
      <c r="N333" s="139"/>
      <c r="O333"/>
      <c r="P333" s="139"/>
      <c r="Q333" s="139"/>
      <c r="R333"/>
      <c r="S333" s="139"/>
      <c r="T333" s="139"/>
      <c r="U333"/>
      <c r="V333"/>
      <c r="W333" s="140"/>
      <c r="X333" s="140"/>
      <c r="Y333" s="140"/>
      <c r="Z333" s="140"/>
      <c r="AA333" s="140"/>
      <c r="AB333" s="140"/>
      <c r="AC333" s="140"/>
      <c r="AD333" s="141"/>
      <c r="AE333" s="141"/>
      <c r="AF333" s="141"/>
      <c r="AG333"/>
      <c r="AH333"/>
      <c r="AI333"/>
      <c r="AJ333"/>
      <c r="AK333" s="141"/>
    </row>
    <row r="334" spans="11:37" x14ac:dyDescent="0.25">
      <c r="K334" s="139"/>
      <c r="L334"/>
      <c r="M334" s="139"/>
      <c r="N334" s="139"/>
      <c r="O334"/>
      <c r="P334" s="139"/>
      <c r="Q334" s="139"/>
      <c r="R334"/>
      <c r="S334" s="139"/>
      <c r="T334" s="139"/>
      <c r="U334"/>
      <c r="V334"/>
      <c r="W334" s="140"/>
      <c r="X334" s="140"/>
      <c r="Y334" s="140"/>
      <c r="Z334" s="140"/>
      <c r="AA334" s="140"/>
      <c r="AB334" s="140"/>
      <c r="AC334" s="140"/>
      <c r="AD334" s="141"/>
      <c r="AE334" s="141"/>
      <c r="AF334" s="141"/>
      <c r="AG334"/>
      <c r="AH334"/>
      <c r="AI334"/>
      <c r="AJ334"/>
      <c r="AK334" s="141"/>
    </row>
    <row r="335" spans="11:37" x14ac:dyDescent="0.25">
      <c r="K335" s="139"/>
      <c r="L335"/>
      <c r="M335" s="139"/>
      <c r="N335" s="139"/>
      <c r="O335"/>
      <c r="P335" s="139"/>
      <c r="Q335" s="139"/>
      <c r="R335"/>
      <c r="S335" s="139"/>
      <c r="T335" s="139"/>
      <c r="U335"/>
      <c r="V335"/>
      <c r="W335" s="140"/>
      <c r="X335" s="140"/>
      <c r="Y335" s="140"/>
      <c r="Z335" s="140"/>
      <c r="AA335" s="140"/>
      <c r="AB335" s="140"/>
      <c r="AC335" s="140"/>
      <c r="AD335" s="141"/>
      <c r="AE335" s="141"/>
      <c r="AF335" s="141"/>
      <c r="AG335"/>
      <c r="AH335"/>
      <c r="AI335"/>
      <c r="AJ335"/>
      <c r="AK335" s="141"/>
    </row>
    <row r="336" spans="11:37" x14ac:dyDescent="0.25">
      <c r="K336" s="139"/>
      <c r="L336"/>
      <c r="M336" s="139"/>
      <c r="N336" s="139"/>
      <c r="O336"/>
      <c r="P336" s="139"/>
      <c r="Q336" s="139"/>
      <c r="R336"/>
      <c r="S336" s="139"/>
      <c r="T336" s="139"/>
      <c r="U336"/>
      <c r="V336"/>
      <c r="W336" s="140"/>
      <c r="X336" s="140"/>
      <c r="Y336" s="140"/>
      <c r="Z336" s="140"/>
      <c r="AA336" s="140"/>
      <c r="AB336" s="140"/>
      <c r="AC336" s="140"/>
      <c r="AD336" s="141"/>
      <c r="AE336" s="141"/>
      <c r="AF336" s="141"/>
      <c r="AG336"/>
      <c r="AH336"/>
      <c r="AI336"/>
      <c r="AJ336"/>
      <c r="AK336" s="141"/>
    </row>
    <row r="337" spans="11:37" x14ac:dyDescent="0.25">
      <c r="K337" s="139"/>
      <c r="L337"/>
      <c r="M337" s="139"/>
      <c r="N337" s="139"/>
      <c r="O337"/>
      <c r="P337" s="139"/>
      <c r="Q337" s="139"/>
      <c r="R337"/>
      <c r="S337" s="139"/>
      <c r="T337" s="139"/>
      <c r="U337"/>
      <c r="V337"/>
      <c r="W337" s="140"/>
      <c r="X337" s="140"/>
      <c r="Y337" s="140"/>
      <c r="Z337" s="140"/>
      <c r="AA337" s="140"/>
      <c r="AB337" s="140"/>
      <c r="AC337" s="140"/>
      <c r="AD337" s="141"/>
      <c r="AE337" s="141"/>
      <c r="AF337" s="141"/>
      <c r="AG337"/>
      <c r="AH337"/>
      <c r="AI337"/>
      <c r="AJ337"/>
      <c r="AK337" s="141"/>
    </row>
    <row r="338" spans="11:37" x14ac:dyDescent="0.25">
      <c r="K338" s="139"/>
      <c r="L338"/>
      <c r="M338" s="139"/>
      <c r="N338" s="139"/>
      <c r="O338"/>
      <c r="P338" s="139"/>
      <c r="Q338" s="139"/>
      <c r="R338"/>
      <c r="S338" s="139"/>
      <c r="T338" s="139"/>
      <c r="U338"/>
      <c r="V338"/>
      <c r="W338" s="140"/>
      <c r="X338" s="140"/>
      <c r="Y338" s="140"/>
      <c r="Z338" s="140"/>
      <c r="AA338" s="140"/>
      <c r="AB338" s="140"/>
      <c r="AC338" s="140"/>
      <c r="AD338" s="141"/>
      <c r="AE338" s="141"/>
      <c r="AF338" s="141"/>
      <c r="AG338"/>
      <c r="AH338"/>
      <c r="AI338"/>
      <c r="AJ338"/>
      <c r="AK338" s="141"/>
    </row>
    <row r="339" spans="11:37" x14ac:dyDescent="0.25">
      <c r="K339" s="139"/>
      <c r="L339"/>
      <c r="M339" s="139"/>
      <c r="N339" s="139"/>
      <c r="O339"/>
      <c r="P339" s="139"/>
      <c r="Q339" s="139"/>
      <c r="R339"/>
      <c r="S339" s="139"/>
      <c r="T339" s="139"/>
      <c r="U339"/>
      <c r="V339"/>
      <c r="W339" s="140"/>
      <c r="X339" s="140"/>
      <c r="Y339" s="140"/>
      <c r="Z339" s="140"/>
      <c r="AA339" s="140"/>
      <c r="AB339" s="140"/>
      <c r="AC339" s="140"/>
      <c r="AD339" s="141"/>
      <c r="AE339" s="141"/>
      <c r="AF339" s="141"/>
      <c r="AG339"/>
      <c r="AH339"/>
      <c r="AI339"/>
      <c r="AJ339"/>
      <c r="AK339" s="141"/>
    </row>
    <row r="340" spans="11:37" x14ac:dyDescent="0.25">
      <c r="K340" s="139"/>
      <c r="L340"/>
      <c r="M340" s="139"/>
      <c r="N340" s="139"/>
      <c r="O340"/>
      <c r="P340" s="139"/>
      <c r="Q340" s="139"/>
      <c r="R340"/>
      <c r="S340" s="139"/>
      <c r="T340" s="139"/>
      <c r="U340"/>
      <c r="V340"/>
      <c r="W340" s="140"/>
      <c r="X340" s="140"/>
      <c r="Y340" s="140"/>
      <c r="Z340" s="140"/>
      <c r="AA340" s="140"/>
      <c r="AB340" s="140"/>
      <c r="AC340" s="140"/>
      <c r="AD340" s="141"/>
      <c r="AE340" s="141"/>
      <c r="AF340" s="141"/>
      <c r="AG340"/>
      <c r="AH340"/>
      <c r="AI340"/>
      <c r="AJ340"/>
      <c r="AK340" s="141"/>
    </row>
    <row r="341" spans="11:37" x14ac:dyDescent="0.25">
      <c r="K341" s="139"/>
      <c r="L341"/>
      <c r="M341" s="139"/>
      <c r="N341" s="139"/>
      <c r="O341"/>
      <c r="P341" s="139"/>
      <c r="Q341" s="139"/>
      <c r="R341"/>
      <c r="S341" s="139"/>
      <c r="T341" s="139"/>
      <c r="U341"/>
      <c r="V341"/>
      <c r="W341" s="140"/>
      <c r="X341" s="140"/>
      <c r="Y341" s="140"/>
      <c r="Z341" s="140"/>
      <c r="AA341" s="140"/>
      <c r="AB341" s="140"/>
      <c r="AC341" s="140"/>
      <c r="AD341" s="141"/>
      <c r="AE341" s="141"/>
      <c r="AF341" s="141"/>
      <c r="AG341"/>
      <c r="AH341"/>
      <c r="AI341"/>
      <c r="AJ341"/>
      <c r="AK341" s="141"/>
    </row>
    <row r="342" spans="11:37" x14ac:dyDescent="0.25">
      <c r="K342" s="139"/>
      <c r="L342"/>
      <c r="M342" s="139"/>
      <c r="N342" s="139"/>
      <c r="O342"/>
      <c r="P342" s="139"/>
      <c r="Q342" s="139"/>
      <c r="R342"/>
      <c r="S342" s="139"/>
      <c r="T342" s="139"/>
      <c r="U342"/>
      <c r="V342"/>
      <c r="W342" s="140"/>
      <c r="X342" s="140"/>
      <c r="Y342" s="140"/>
      <c r="Z342" s="140"/>
      <c r="AA342" s="140"/>
      <c r="AB342" s="140"/>
      <c r="AC342" s="140"/>
      <c r="AD342" s="141"/>
      <c r="AE342" s="141"/>
      <c r="AF342" s="141"/>
      <c r="AG342"/>
      <c r="AH342"/>
      <c r="AI342"/>
      <c r="AJ342"/>
      <c r="AK342" s="141"/>
    </row>
    <row r="343" spans="11:37" x14ac:dyDescent="0.25">
      <c r="K343" s="139"/>
      <c r="L343"/>
      <c r="M343" s="139"/>
      <c r="N343" s="139"/>
      <c r="O343"/>
      <c r="P343" s="139"/>
      <c r="Q343" s="139"/>
      <c r="R343"/>
      <c r="S343" s="139"/>
      <c r="T343" s="139"/>
      <c r="U343"/>
      <c r="V343"/>
      <c r="W343" s="140"/>
      <c r="X343" s="140"/>
      <c r="Y343" s="140"/>
      <c r="Z343" s="140"/>
      <c r="AA343" s="140"/>
      <c r="AB343" s="140"/>
      <c r="AC343" s="140"/>
      <c r="AD343" s="141"/>
      <c r="AE343" s="141"/>
      <c r="AF343" s="141"/>
      <c r="AG343"/>
      <c r="AH343"/>
      <c r="AI343"/>
      <c r="AJ343"/>
      <c r="AK343" s="141"/>
    </row>
    <row r="344" spans="11:37" x14ac:dyDescent="0.25">
      <c r="K344" s="139"/>
      <c r="L344"/>
      <c r="M344" s="139"/>
      <c r="N344" s="139"/>
      <c r="O344"/>
      <c r="P344" s="139"/>
      <c r="Q344" s="139"/>
      <c r="R344"/>
      <c r="S344" s="139"/>
      <c r="T344" s="139"/>
      <c r="U344"/>
      <c r="V344"/>
      <c r="W344" s="140"/>
      <c r="X344" s="140"/>
      <c r="Y344" s="140"/>
      <c r="Z344" s="140"/>
      <c r="AA344" s="140"/>
      <c r="AB344" s="140"/>
      <c r="AC344" s="140"/>
      <c r="AD344" s="141"/>
      <c r="AE344" s="141"/>
      <c r="AF344" s="141"/>
      <c r="AG344"/>
      <c r="AH344"/>
      <c r="AI344"/>
      <c r="AJ344"/>
      <c r="AK344" s="141"/>
    </row>
    <row r="345" spans="11:37" x14ac:dyDescent="0.25">
      <c r="K345" s="139"/>
      <c r="L345"/>
      <c r="M345" s="139"/>
      <c r="N345" s="139"/>
      <c r="O345"/>
      <c r="P345" s="139"/>
      <c r="Q345" s="139"/>
      <c r="R345"/>
      <c r="S345" s="139"/>
      <c r="T345" s="139"/>
      <c r="U345"/>
      <c r="V345"/>
      <c r="W345" s="140"/>
      <c r="X345" s="140"/>
      <c r="Y345" s="140"/>
      <c r="Z345" s="140"/>
      <c r="AA345" s="140"/>
      <c r="AB345" s="140"/>
      <c r="AC345" s="140"/>
      <c r="AD345" s="141"/>
      <c r="AE345" s="141"/>
      <c r="AF345" s="141"/>
      <c r="AG345"/>
      <c r="AH345"/>
      <c r="AI345"/>
      <c r="AJ345"/>
      <c r="AK345" s="141"/>
    </row>
    <row r="346" spans="11:37" x14ac:dyDescent="0.25">
      <c r="K346" s="139"/>
      <c r="L346"/>
      <c r="M346" s="139"/>
      <c r="N346" s="139"/>
      <c r="O346"/>
      <c r="P346" s="139"/>
      <c r="Q346" s="139"/>
      <c r="R346"/>
      <c r="S346" s="139"/>
      <c r="T346" s="139"/>
      <c r="U346"/>
      <c r="V346"/>
      <c r="W346" s="140"/>
      <c r="X346" s="140"/>
      <c r="Y346" s="140"/>
      <c r="Z346" s="140"/>
      <c r="AA346" s="140"/>
      <c r="AB346" s="140"/>
      <c r="AC346" s="140"/>
      <c r="AD346" s="141"/>
      <c r="AE346" s="141"/>
      <c r="AF346" s="141"/>
      <c r="AG346"/>
      <c r="AH346"/>
      <c r="AI346"/>
      <c r="AJ346"/>
      <c r="AK346" s="141"/>
    </row>
    <row r="347" spans="11:37" x14ac:dyDescent="0.25">
      <c r="K347" s="139"/>
      <c r="L347"/>
      <c r="M347" s="139"/>
      <c r="N347" s="139"/>
      <c r="O347"/>
      <c r="P347" s="139"/>
      <c r="Q347" s="139"/>
      <c r="R347"/>
      <c r="S347" s="139"/>
      <c r="T347" s="139"/>
      <c r="U347"/>
      <c r="V347"/>
      <c r="W347" s="140"/>
      <c r="X347" s="140"/>
      <c r="Y347" s="140"/>
      <c r="Z347" s="140"/>
      <c r="AA347" s="140"/>
      <c r="AB347" s="140"/>
      <c r="AC347" s="140"/>
      <c r="AD347" s="141"/>
      <c r="AE347" s="141"/>
      <c r="AF347" s="141"/>
      <c r="AG347"/>
      <c r="AH347"/>
      <c r="AI347"/>
      <c r="AJ347"/>
      <c r="AK347" s="141"/>
    </row>
    <row r="348" spans="11:37" x14ac:dyDescent="0.25">
      <c r="K348" s="139"/>
      <c r="L348"/>
      <c r="M348" s="139"/>
      <c r="N348" s="139"/>
      <c r="O348"/>
      <c r="P348" s="139"/>
      <c r="Q348" s="139"/>
      <c r="R348"/>
      <c r="S348" s="139"/>
      <c r="T348" s="139"/>
      <c r="U348"/>
      <c r="V348"/>
      <c r="W348" s="140"/>
      <c r="X348" s="140"/>
      <c r="Y348" s="140"/>
      <c r="Z348" s="140"/>
      <c r="AA348" s="140"/>
      <c r="AB348" s="140"/>
      <c r="AC348" s="140"/>
      <c r="AD348" s="141"/>
      <c r="AE348" s="141"/>
      <c r="AF348" s="141"/>
      <c r="AG348"/>
      <c r="AH348"/>
      <c r="AI348"/>
      <c r="AJ348"/>
      <c r="AK348" s="141"/>
    </row>
    <row r="349" spans="11:37" x14ac:dyDescent="0.25">
      <c r="K349" s="139"/>
      <c r="L349"/>
      <c r="M349" s="139"/>
      <c r="N349" s="139"/>
      <c r="O349"/>
      <c r="P349" s="139"/>
      <c r="Q349" s="139"/>
      <c r="R349"/>
      <c r="S349" s="139"/>
      <c r="T349" s="139"/>
      <c r="U349"/>
      <c r="V349"/>
      <c r="W349" s="140"/>
      <c r="X349" s="140"/>
      <c r="Y349" s="140"/>
      <c r="Z349" s="140"/>
      <c r="AA349" s="140"/>
      <c r="AB349" s="140"/>
      <c r="AC349" s="140"/>
      <c r="AD349" s="141"/>
      <c r="AE349" s="141"/>
      <c r="AF349" s="141"/>
      <c r="AG349"/>
      <c r="AH349"/>
      <c r="AI349"/>
      <c r="AJ349"/>
      <c r="AK349" s="141"/>
    </row>
    <row r="350" spans="11:37" x14ac:dyDescent="0.25">
      <c r="K350" s="139"/>
      <c r="L350"/>
      <c r="M350" s="139"/>
      <c r="N350" s="139"/>
      <c r="O350"/>
      <c r="P350" s="139"/>
      <c r="Q350" s="139"/>
      <c r="R350"/>
      <c r="S350" s="139"/>
      <c r="T350" s="139"/>
      <c r="U350"/>
      <c r="V350"/>
      <c r="W350" s="140"/>
      <c r="X350" s="140"/>
      <c r="Y350" s="140"/>
      <c r="Z350" s="140"/>
      <c r="AA350" s="140"/>
      <c r="AB350" s="140"/>
      <c r="AC350" s="140"/>
      <c r="AD350" s="141"/>
      <c r="AE350" s="141"/>
      <c r="AF350" s="141"/>
      <c r="AG350"/>
      <c r="AH350"/>
      <c r="AI350"/>
      <c r="AJ350"/>
      <c r="AK350" s="141"/>
    </row>
    <row r="351" spans="11:37" x14ac:dyDescent="0.25">
      <c r="K351" s="139"/>
      <c r="L351"/>
      <c r="M351" s="139"/>
      <c r="N351" s="139"/>
      <c r="O351"/>
      <c r="P351" s="139"/>
      <c r="Q351" s="139"/>
      <c r="R351"/>
      <c r="S351" s="139"/>
      <c r="T351" s="139"/>
      <c r="U351"/>
      <c r="V351"/>
      <c r="W351" s="140"/>
      <c r="X351" s="140"/>
      <c r="Y351" s="140"/>
      <c r="Z351" s="140"/>
      <c r="AA351" s="140"/>
      <c r="AB351" s="140"/>
      <c r="AC351" s="140"/>
      <c r="AD351" s="141"/>
      <c r="AE351" s="141"/>
      <c r="AF351" s="141"/>
      <c r="AG351"/>
      <c r="AH351"/>
      <c r="AI351"/>
      <c r="AJ351"/>
      <c r="AK351" s="141"/>
    </row>
    <row r="352" spans="11:37" x14ac:dyDescent="0.25">
      <c r="K352" s="139"/>
      <c r="L352"/>
      <c r="M352" s="139"/>
      <c r="N352" s="139"/>
      <c r="O352"/>
      <c r="P352" s="139"/>
      <c r="Q352" s="139"/>
      <c r="R352"/>
      <c r="S352" s="139"/>
      <c r="T352" s="139"/>
      <c r="U352"/>
      <c r="V352"/>
      <c r="W352" s="140"/>
      <c r="X352" s="140"/>
      <c r="Y352" s="140"/>
      <c r="Z352" s="140"/>
      <c r="AA352" s="140"/>
      <c r="AB352" s="140"/>
      <c r="AC352" s="140"/>
      <c r="AD352" s="141"/>
      <c r="AE352" s="141"/>
      <c r="AF352" s="141"/>
      <c r="AG352"/>
      <c r="AH352"/>
      <c r="AI352"/>
      <c r="AJ352"/>
      <c r="AK352" s="141"/>
    </row>
    <row r="353" spans="11:37" x14ac:dyDescent="0.25">
      <c r="K353" s="139"/>
      <c r="L353"/>
      <c r="M353" s="139"/>
      <c r="N353" s="139"/>
      <c r="O353"/>
      <c r="P353" s="139"/>
      <c r="Q353" s="139"/>
      <c r="R353"/>
      <c r="S353" s="139"/>
      <c r="T353" s="139"/>
      <c r="U353"/>
      <c r="V353"/>
      <c r="W353" s="140"/>
      <c r="X353" s="140"/>
      <c r="Y353" s="140"/>
      <c r="Z353" s="140"/>
      <c r="AA353" s="140"/>
      <c r="AB353" s="140"/>
      <c r="AC353" s="140"/>
      <c r="AD353" s="141"/>
      <c r="AE353" s="141"/>
      <c r="AF353" s="141"/>
      <c r="AG353"/>
      <c r="AH353"/>
      <c r="AI353"/>
      <c r="AJ353"/>
      <c r="AK353" s="141"/>
    </row>
    <row r="354" spans="11:37" x14ac:dyDescent="0.25">
      <c r="K354" s="139"/>
      <c r="L354"/>
      <c r="M354" s="139"/>
      <c r="N354" s="139"/>
      <c r="O354"/>
      <c r="P354" s="139"/>
      <c r="Q354" s="139"/>
      <c r="R354"/>
      <c r="S354" s="139"/>
      <c r="T354" s="139"/>
      <c r="U354"/>
      <c r="V354"/>
      <c r="W354" s="140"/>
      <c r="X354" s="140"/>
      <c r="Y354" s="140"/>
      <c r="Z354" s="140"/>
      <c r="AA354" s="140"/>
      <c r="AB354" s="140"/>
      <c r="AC354" s="140"/>
      <c r="AD354" s="141"/>
      <c r="AE354" s="141"/>
      <c r="AF354" s="141"/>
      <c r="AG354"/>
      <c r="AH354"/>
      <c r="AI354"/>
      <c r="AJ354"/>
      <c r="AK354" s="141"/>
    </row>
    <row r="355" spans="11:37" x14ac:dyDescent="0.25">
      <c r="K355" s="139"/>
      <c r="L355"/>
      <c r="M355" s="139"/>
      <c r="N355" s="139"/>
      <c r="O355"/>
      <c r="P355" s="139"/>
      <c r="Q355" s="139"/>
      <c r="R355"/>
      <c r="S355" s="139"/>
      <c r="T355" s="139"/>
      <c r="U355"/>
      <c r="V355"/>
      <c r="W355" s="140"/>
      <c r="X355" s="140"/>
      <c r="Y355" s="140"/>
      <c r="Z355" s="140"/>
      <c r="AA355" s="140"/>
      <c r="AB355" s="140"/>
      <c r="AC355" s="140"/>
      <c r="AD355" s="141"/>
      <c r="AE355" s="141"/>
      <c r="AF355" s="141"/>
      <c r="AG355"/>
      <c r="AH355"/>
      <c r="AI355"/>
      <c r="AJ355"/>
      <c r="AK355" s="141"/>
    </row>
    <row r="356" spans="11:37" x14ac:dyDescent="0.25">
      <c r="K356" s="139"/>
      <c r="L356"/>
      <c r="M356" s="139"/>
      <c r="N356" s="139"/>
      <c r="O356"/>
      <c r="P356" s="139"/>
      <c r="Q356" s="139"/>
      <c r="R356"/>
      <c r="S356" s="139"/>
      <c r="T356" s="139"/>
      <c r="U356"/>
      <c r="V356"/>
      <c r="W356" s="140"/>
      <c r="X356" s="140"/>
      <c r="Y356" s="140"/>
      <c r="Z356" s="140"/>
      <c r="AA356" s="140"/>
      <c r="AB356" s="140"/>
      <c r="AC356" s="140"/>
      <c r="AD356" s="141"/>
      <c r="AE356" s="141"/>
      <c r="AF356" s="141"/>
      <c r="AG356"/>
      <c r="AH356"/>
      <c r="AI356"/>
      <c r="AJ356"/>
      <c r="AK356" s="141"/>
    </row>
    <row r="357" spans="11:37" x14ac:dyDescent="0.25">
      <c r="K357" s="139"/>
      <c r="L357"/>
      <c r="M357" s="139"/>
      <c r="N357" s="139"/>
      <c r="O357"/>
      <c r="P357" s="139"/>
      <c r="Q357" s="139"/>
      <c r="R357"/>
      <c r="S357" s="139"/>
      <c r="T357" s="139"/>
      <c r="U357"/>
      <c r="V357"/>
      <c r="W357" s="140"/>
      <c r="X357" s="140"/>
      <c r="Y357" s="140"/>
      <c r="Z357" s="140"/>
      <c r="AA357" s="140"/>
      <c r="AB357" s="140"/>
      <c r="AC357" s="140"/>
      <c r="AD357" s="141"/>
      <c r="AE357" s="141"/>
      <c r="AF357" s="141"/>
      <c r="AG357"/>
      <c r="AH357"/>
      <c r="AI357"/>
      <c r="AJ357"/>
      <c r="AK357" s="141"/>
    </row>
    <row r="358" spans="11:37" x14ac:dyDescent="0.25">
      <c r="K358" s="139"/>
      <c r="L358"/>
      <c r="M358" s="139"/>
      <c r="N358" s="139"/>
      <c r="O358"/>
      <c r="P358" s="139"/>
      <c r="Q358" s="139"/>
      <c r="R358"/>
      <c r="S358" s="139"/>
      <c r="T358" s="139"/>
      <c r="U358"/>
      <c r="V358"/>
      <c r="W358" s="140"/>
      <c r="X358" s="140"/>
      <c r="Y358" s="140"/>
      <c r="Z358" s="140"/>
      <c r="AA358" s="140"/>
      <c r="AB358" s="140"/>
      <c r="AC358" s="140"/>
      <c r="AD358" s="141"/>
      <c r="AE358" s="141"/>
      <c r="AF358" s="141"/>
      <c r="AG358"/>
      <c r="AH358"/>
      <c r="AI358"/>
      <c r="AJ358"/>
      <c r="AK358" s="141"/>
    </row>
    <row r="359" spans="11:37" x14ac:dyDescent="0.25">
      <c r="K359" s="139"/>
      <c r="L359"/>
      <c r="M359" s="139"/>
      <c r="N359" s="139"/>
      <c r="O359"/>
      <c r="P359" s="139"/>
      <c r="Q359" s="139"/>
      <c r="R359"/>
      <c r="S359" s="139"/>
      <c r="T359" s="139"/>
      <c r="U359"/>
      <c r="V359"/>
      <c r="W359" s="140"/>
      <c r="X359" s="140"/>
      <c r="Y359" s="140"/>
      <c r="Z359" s="140"/>
      <c r="AA359" s="140"/>
      <c r="AB359" s="140"/>
      <c r="AC359" s="140"/>
      <c r="AD359" s="141"/>
      <c r="AE359" s="141"/>
      <c r="AF359" s="141"/>
      <c r="AG359"/>
      <c r="AH359"/>
      <c r="AI359"/>
      <c r="AJ359"/>
      <c r="AK359" s="141"/>
    </row>
    <row r="360" spans="11:37" x14ac:dyDescent="0.25">
      <c r="K360" s="139"/>
      <c r="L360"/>
      <c r="M360" s="139"/>
      <c r="N360" s="139"/>
      <c r="O360"/>
      <c r="P360" s="139"/>
      <c r="Q360" s="139"/>
      <c r="R360"/>
      <c r="S360" s="139"/>
      <c r="T360" s="139"/>
      <c r="U360"/>
      <c r="V360"/>
      <c r="W360" s="140"/>
      <c r="X360" s="140"/>
      <c r="Y360" s="140"/>
      <c r="Z360" s="140"/>
      <c r="AA360" s="140"/>
      <c r="AB360" s="140"/>
      <c r="AC360" s="140"/>
      <c r="AD360" s="141"/>
      <c r="AE360" s="141"/>
      <c r="AF360" s="141"/>
      <c r="AG360"/>
      <c r="AH360"/>
      <c r="AI360"/>
      <c r="AJ360"/>
      <c r="AK360" s="141"/>
    </row>
    <row r="361" spans="11:37" x14ac:dyDescent="0.25">
      <c r="K361" s="139"/>
      <c r="L361"/>
      <c r="M361" s="139"/>
      <c r="N361" s="139"/>
      <c r="O361"/>
      <c r="P361" s="139"/>
      <c r="Q361" s="139"/>
      <c r="R361"/>
      <c r="S361" s="139"/>
      <c r="T361" s="139"/>
      <c r="U361"/>
      <c r="V361"/>
      <c r="W361" s="140"/>
      <c r="X361" s="140"/>
      <c r="Y361" s="140"/>
      <c r="Z361" s="140"/>
      <c r="AA361" s="140"/>
      <c r="AB361" s="140"/>
      <c r="AC361" s="140"/>
      <c r="AD361" s="141"/>
      <c r="AE361" s="141"/>
      <c r="AF361" s="141"/>
      <c r="AG361"/>
      <c r="AH361"/>
      <c r="AI361"/>
      <c r="AJ361"/>
      <c r="AK361" s="141"/>
    </row>
    <row r="362" spans="11:37" x14ac:dyDescent="0.25">
      <c r="K362" s="139"/>
      <c r="L362"/>
      <c r="M362" s="139"/>
      <c r="N362" s="139"/>
      <c r="O362"/>
      <c r="P362" s="139"/>
      <c r="Q362" s="139"/>
      <c r="R362"/>
      <c r="S362" s="139"/>
      <c r="T362" s="139"/>
      <c r="U362"/>
      <c r="V362"/>
      <c r="W362" s="140"/>
      <c r="X362" s="140"/>
      <c r="Y362" s="140"/>
      <c r="Z362" s="140"/>
      <c r="AA362" s="140"/>
      <c r="AB362" s="140"/>
      <c r="AC362" s="140"/>
      <c r="AD362" s="141"/>
      <c r="AE362" s="141"/>
      <c r="AF362" s="141"/>
      <c r="AG362"/>
      <c r="AH362"/>
      <c r="AI362"/>
      <c r="AJ362"/>
      <c r="AK362" s="141"/>
    </row>
    <row r="363" spans="11:37" x14ac:dyDescent="0.25">
      <c r="K363" s="139"/>
      <c r="L363"/>
      <c r="M363" s="139"/>
      <c r="N363" s="139"/>
      <c r="O363"/>
      <c r="P363" s="139"/>
      <c r="Q363" s="139"/>
      <c r="R363"/>
      <c r="S363" s="139"/>
      <c r="T363" s="139"/>
      <c r="U363"/>
      <c r="V363"/>
      <c r="W363" s="140"/>
      <c r="X363" s="140"/>
      <c r="Y363" s="140"/>
      <c r="Z363" s="140"/>
      <c r="AA363" s="140"/>
      <c r="AB363" s="140"/>
      <c r="AC363" s="140"/>
      <c r="AD363" s="141"/>
      <c r="AE363" s="141"/>
      <c r="AF363" s="141"/>
      <c r="AG363"/>
      <c r="AH363"/>
      <c r="AI363"/>
      <c r="AJ363"/>
      <c r="AK363" s="141"/>
    </row>
    <row r="364" spans="11:37" x14ac:dyDescent="0.25">
      <c r="K364" s="139"/>
      <c r="L364"/>
      <c r="M364" s="139"/>
      <c r="N364" s="139"/>
      <c r="O364"/>
      <c r="P364" s="139"/>
      <c r="Q364" s="139"/>
      <c r="R364"/>
      <c r="S364" s="139"/>
      <c r="T364" s="139"/>
      <c r="U364"/>
      <c r="V364"/>
      <c r="W364" s="140"/>
      <c r="X364" s="140"/>
      <c r="Y364" s="140"/>
      <c r="Z364" s="140"/>
      <c r="AA364" s="140"/>
      <c r="AB364" s="140"/>
      <c r="AC364" s="140"/>
      <c r="AD364" s="141"/>
      <c r="AE364" s="141"/>
      <c r="AF364" s="141"/>
      <c r="AG364"/>
      <c r="AH364"/>
      <c r="AI364"/>
      <c r="AJ364"/>
      <c r="AK364" s="141"/>
    </row>
    <row r="365" spans="11:37" x14ac:dyDescent="0.25">
      <c r="K365" s="139"/>
      <c r="L365"/>
      <c r="M365" s="139"/>
      <c r="N365" s="139"/>
      <c r="O365"/>
      <c r="P365" s="139"/>
      <c r="Q365" s="139"/>
      <c r="R365"/>
      <c r="S365" s="139"/>
      <c r="T365" s="139"/>
      <c r="U365"/>
      <c r="V365"/>
      <c r="W365" s="140"/>
      <c r="X365" s="140"/>
      <c r="Y365" s="140"/>
      <c r="Z365" s="140"/>
      <c r="AA365" s="140"/>
      <c r="AB365" s="140"/>
      <c r="AC365" s="140"/>
      <c r="AD365" s="141"/>
      <c r="AE365" s="141"/>
      <c r="AF365" s="141"/>
      <c r="AG365"/>
      <c r="AH365"/>
      <c r="AI365"/>
      <c r="AJ365"/>
      <c r="AK365" s="141"/>
    </row>
    <row r="366" spans="11:37" x14ac:dyDescent="0.25">
      <c r="K366" s="139"/>
      <c r="L366"/>
      <c r="M366" s="139"/>
      <c r="N366" s="139"/>
      <c r="O366"/>
      <c r="P366" s="139"/>
      <c r="Q366" s="139"/>
      <c r="R366"/>
      <c r="S366" s="139"/>
      <c r="T366" s="139"/>
      <c r="U366"/>
      <c r="V366"/>
      <c r="W366" s="140"/>
      <c r="X366" s="140"/>
      <c r="Y366" s="140"/>
      <c r="Z366" s="140"/>
      <c r="AA366" s="140"/>
      <c r="AB366" s="140"/>
      <c r="AC366" s="140"/>
      <c r="AD366" s="141"/>
      <c r="AE366" s="141"/>
      <c r="AF366" s="141"/>
      <c r="AG366"/>
      <c r="AH366"/>
      <c r="AI366"/>
      <c r="AJ366"/>
      <c r="AK366" s="141"/>
    </row>
    <row r="367" spans="11:37" x14ac:dyDescent="0.25">
      <c r="K367" s="139"/>
      <c r="L367"/>
      <c r="M367" s="139"/>
      <c r="N367" s="139"/>
      <c r="O367"/>
      <c r="P367" s="139"/>
      <c r="Q367" s="139"/>
      <c r="R367"/>
      <c r="S367" s="139"/>
      <c r="T367" s="139"/>
      <c r="U367"/>
      <c r="V367"/>
      <c r="W367" s="140"/>
      <c r="X367" s="140"/>
      <c r="Y367" s="140"/>
      <c r="Z367" s="140"/>
      <c r="AA367" s="140"/>
      <c r="AB367" s="140"/>
      <c r="AC367" s="140"/>
      <c r="AD367" s="141"/>
      <c r="AE367" s="141"/>
      <c r="AF367" s="141"/>
      <c r="AG367"/>
      <c r="AH367"/>
      <c r="AI367"/>
      <c r="AJ367"/>
      <c r="AK367" s="141"/>
    </row>
    <row r="368" spans="11:37" x14ac:dyDescent="0.25">
      <c r="K368" s="139"/>
      <c r="L368"/>
      <c r="M368" s="139"/>
      <c r="N368" s="139"/>
      <c r="O368"/>
      <c r="P368" s="139"/>
      <c r="Q368" s="139"/>
      <c r="R368"/>
      <c r="S368" s="139"/>
      <c r="T368" s="139"/>
      <c r="U368"/>
      <c r="V368"/>
      <c r="W368" s="140"/>
      <c r="X368" s="140"/>
      <c r="Y368" s="140"/>
      <c r="Z368" s="140"/>
      <c r="AA368" s="140"/>
      <c r="AB368" s="140"/>
      <c r="AC368" s="140"/>
      <c r="AD368" s="141"/>
      <c r="AE368" s="141"/>
      <c r="AF368" s="141"/>
      <c r="AG368"/>
      <c r="AH368"/>
      <c r="AI368"/>
      <c r="AJ368"/>
      <c r="AK368" s="141"/>
    </row>
    <row r="369" spans="11:37" x14ac:dyDescent="0.25">
      <c r="K369" s="139"/>
      <c r="L369"/>
      <c r="M369" s="139"/>
      <c r="N369" s="139"/>
      <c r="O369"/>
      <c r="P369" s="139"/>
      <c r="Q369" s="139"/>
      <c r="R369"/>
      <c r="S369" s="139"/>
      <c r="T369" s="139"/>
      <c r="U369"/>
      <c r="V369"/>
      <c r="W369" s="140"/>
      <c r="X369" s="140"/>
      <c r="Y369" s="140"/>
      <c r="Z369" s="140"/>
      <c r="AA369" s="140"/>
      <c r="AB369" s="140"/>
      <c r="AC369" s="140"/>
      <c r="AD369" s="141"/>
      <c r="AE369" s="141"/>
      <c r="AF369" s="141"/>
      <c r="AG369"/>
      <c r="AH369"/>
      <c r="AI369"/>
      <c r="AJ369"/>
      <c r="AK369" s="141"/>
    </row>
    <row r="370" spans="11:37" x14ac:dyDescent="0.25">
      <c r="K370" s="139"/>
      <c r="L370"/>
      <c r="M370" s="139"/>
      <c r="N370" s="139"/>
      <c r="O370"/>
      <c r="P370" s="139"/>
      <c r="Q370" s="139"/>
      <c r="R370"/>
      <c r="S370" s="139"/>
      <c r="T370" s="139"/>
      <c r="U370"/>
      <c r="V370"/>
      <c r="W370" s="140"/>
      <c r="X370" s="140"/>
      <c r="Y370" s="140"/>
      <c r="Z370" s="140"/>
      <c r="AA370" s="140"/>
      <c r="AB370" s="140"/>
      <c r="AC370" s="140"/>
      <c r="AD370" s="141"/>
      <c r="AE370" s="141"/>
      <c r="AF370" s="141"/>
      <c r="AG370"/>
      <c r="AH370"/>
      <c r="AI370"/>
      <c r="AJ370"/>
      <c r="AK370" s="141"/>
    </row>
    <row r="371" spans="11:37" x14ac:dyDescent="0.25">
      <c r="K371" s="139"/>
      <c r="L371"/>
      <c r="M371" s="139"/>
      <c r="N371" s="139"/>
      <c r="O371"/>
      <c r="P371" s="139"/>
      <c r="Q371" s="139"/>
      <c r="R371"/>
      <c r="S371" s="139"/>
      <c r="T371" s="139"/>
      <c r="U371"/>
      <c r="V371"/>
      <c r="W371" s="140"/>
      <c r="X371" s="140"/>
      <c r="Y371" s="140"/>
      <c r="Z371" s="140"/>
      <c r="AA371" s="140"/>
      <c r="AB371" s="140"/>
      <c r="AC371" s="140"/>
      <c r="AD371" s="141"/>
      <c r="AE371" s="141"/>
      <c r="AF371" s="141"/>
      <c r="AG371"/>
      <c r="AH371"/>
      <c r="AI371"/>
      <c r="AJ371"/>
      <c r="AK371" s="141"/>
    </row>
    <row r="372" spans="11:37" x14ac:dyDescent="0.25">
      <c r="K372" s="139"/>
      <c r="L372"/>
      <c r="M372" s="139"/>
      <c r="N372" s="139"/>
      <c r="O372"/>
      <c r="P372" s="139"/>
      <c r="Q372" s="139"/>
      <c r="R372"/>
      <c r="S372" s="139"/>
      <c r="T372" s="139"/>
      <c r="U372"/>
      <c r="V372"/>
      <c r="W372" s="140"/>
      <c r="X372" s="140"/>
      <c r="Y372" s="140"/>
      <c r="Z372" s="140"/>
      <c r="AA372" s="140"/>
      <c r="AB372" s="140"/>
      <c r="AC372" s="140"/>
      <c r="AD372" s="141"/>
      <c r="AE372" s="141"/>
      <c r="AF372" s="141"/>
      <c r="AG372"/>
      <c r="AH372"/>
      <c r="AI372"/>
      <c r="AJ372"/>
      <c r="AK372" s="141"/>
    </row>
    <row r="373" spans="11:37" x14ac:dyDescent="0.25">
      <c r="K373" s="139"/>
      <c r="L373"/>
      <c r="M373" s="139"/>
      <c r="N373" s="139"/>
      <c r="O373"/>
      <c r="P373" s="139"/>
      <c r="Q373" s="139"/>
      <c r="R373"/>
      <c r="S373" s="139"/>
      <c r="T373" s="139"/>
      <c r="U373"/>
      <c r="V373"/>
      <c r="W373" s="140"/>
      <c r="X373" s="140"/>
      <c r="Y373" s="140"/>
      <c r="Z373" s="140"/>
      <c r="AA373" s="140"/>
      <c r="AB373" s="140"/>
      <c r="AC373" s="140"/>
      <c r="AD373" s="141"/>
      <c r="AE373" s="141"/>
      <c r="AF373" s="141"/>
      <c r="AG373"/>
      <c r="AH373"/>
      <c r="AI373"/>
      <c r="AJ373"/>
      <c r="AK373" s="141"/>
    </row>
    <row r="374" spans="11:37" x14ac:dyDescent="0.25">
      <c r="K374" s="139"/>
      <c r="L374"/>
      <c r="M374" s="139"/>
      <c r="N374" s="139"/>
      <c r="O374"/>
      <c r="P374" s="139"/>
      <c r="Q374" s="139"/>
      <c r="R374"/>
      <c r="S374" s="139"/>
      <c r="T374" s="139"/>
      <c r="U374"/>
      <c r="V374"/>
      <c r="W374" s="140"/>
      <c r="X374" s="140"/>
      <c r="Y374" s="140"/>
      <c r="Z374" s="140"/>
      <c r="AA374" s="140"/>
      <c r="AB374" s="140"/>
      <c r="AC374" s="140"/>
      <c r="AD374" s="141"/>
      <c r="AE374" s="141"/>
      <c r="AF374" s="141"/>
      <c r="AG374"/>
      <c r="AH374"/>
      <c r="AI374"/>
      <c r="AJ374"/>
      <c r="AK374" s="141"/>
    </row>
    <row r="375" spans="11:37" x14ac:dyDescent="0.25">
      <c r="K375" s="139"/>
      <c r="L375"/>
      <c r="M375" s="139"/>
      <c r="N375" s="139"/>
      <c r="O375"/>
      <c r="P375" s="139"/>
      <c r="Q375" s="139"/>
      <c r="R375"/>
      <c r="S375" s="139"/>
      <c r="T375" s="139"/>
      <c r="U375"/>
      <c r="V375"/>
      <c r="W375" s="140"/>
      <c r="X375" s="140"/>
      <c r="Y375" s="140"/>
      <c r="Z375" s="140"/>
      <c r="AA375" s="140"/>
      <c r="AB375" s="140"/>
      <c r="AC375" s="140"/>
      <c r="AD375" s="141"/>
      <c r="AE375" s="141"/>
      <c r="AF375" s="141"/>
      <c r="AG375"/>
      <c r="AH375"/>
      <c r="AI375"/>
      <c r="AJ375"/>
      <c r="AK375" s="141"/>
    </row>
    <row r="376" spans="11:37" x14ac:dyDescent="0.25">
      <c r="K376" s="139"/>
      <c r="L376"/>
      <c r="M376" s="139"/>
      <c r="N376" s="139"/>
      <c r="O376"/>
      <c r="P376" s="139"/>
      <c r="Q376" s="139"/>
      <c r="R376"/>
      <c r="S376" s="139"/>
      <c r="T376" s="139"/>
      <c r="U376"/>
      <c r="V376"/>
      <c r="W376" s="140"/>
      <c r="X376" s="140"/>
      <c r="Y376" s="140"/>
      <c r="Z376" s="140"/>
      <c r="AA376" s="140"/>
      <c r="AB376" s="140"/>
      <c r="AC376" s="140"/>
      <c r="AD376" s="141"/>
      <c r="AE376" s="141"/>
      <c r="AF376" s="141"/>
      <c r="AG376"/>
      <c r="AH376"/>
      <c r="AI376"/>
      <c r="AJ376"/>
      <c r="AK376" s="141"/>
    </row>
    <row r="377" spans="11:37" x14ac:dyDescent="0.25">
      <c r="K377" s="139"/>
      <c r="L377"/>
      <c r="M377" s="139"/>
      <c r="N377" s="139"/>
      <c r="O377"/>
      <c r="P377" s="139"/>
      <c r="Q377" s="139"/>
      <c r="R377"/>
      <c r="S377" s="139"/>
      <c r="T377" s="139"/>
      <c r="U377"/>
      <c r="V377"/>
      <c r="W377" s="140"/>
      <c r="X377" s="140"/>
      <c r="Y377" s="140"/>
      <c r="Z377" s="140"/>
      <c r="AA377" s="140"/>
      <c r="AB377" s="140"/>
      <c r="AC377" s="140"/>
      <c r="AD377" s="141"/>
      <c r="AE377" s="141"/>
      <c r="AF377" s="141"/>
      <c r="AG377"/>
      <c r="AH377"/>
      <c r="AI377"/>
      <c r="AJ377"/>
      <c r="AK377" s="141"/>
    </row>
    <row r="378" spans="11:37" x14ac:dyDescent="0.25">
      <c r="K378" s="139"/>
      <c r="L378"/>
      <c r="M378" s="139"/>
      <c r="N378" s="139"/>
      <c r="O378"/>
      <c r="P378" s="139"/>
      <c r="Q378" s="139"/>
      <c r="R378"/>
      <c r="S378" s="139"/>
      <c r="T378" s="139"/>
      <c r="U378"/>
      <c r="V378"/>
      <c r="W378" s="140"/>
      <c r="X378" s="140"/>
      <c r="Y378" s="140"/>
      <c r="Z378" s="140"/>
      <c r="AA378" s="140"/>
      <c r="AB378" s="140"/>
      <c r="AC378" s="140"/>
      <c r="AD378" s="141"/>
      <c r="AE378" s="141"/>
      <c r="AF378" s="141"/>
      <c r="AG378"/>
      <c r="AH378"/>
      <c r="AI378"/>
      <c r="AJ378"/>
      <c r="AK378" s="141"/>
    </row>
    <row r="379" spans="11:37" x14ac:dyDescent="0.25">
      <c r="K379" s="139"/>
      <c r="L379"/>
      <c r="M379" s="139"/>
      <c r="N379" s="139"/>
      <c r="O379"/>
      <c r="P379" s="139"/>
      <c r="Q379" s="139"/>
      <c r="R379"/>
      <c r="S379" s="139"/>
      <c r="T379" s="139"/>
      <c r="U379"/>
      <c r="V379"/>
      <c r="W379" s="140"/>
      <c r="X379" s="140"/>
      <c r="Y379" s="140"/>
      <c r="Z379" s="140"/>
      <c r="AA379" s="140"/>
      <c r="AB379" s="140"/>
      <c r="AC379" s="140"/>
      <c r="AD379" s="141"/>
      <c r="AE379" s="141"/>
      <c r="AF379" s="141"/>
      <c r="AG379"/>
      <c r="AH379"/>
      <c r="AI379"/>
      <c r="AJ379"/>
      <c r="AK379" s="141"/>
    </row>
    <row r="380" spans="11:37" x14ac:dyDescent="0.25">
      <c r="K380" s="139"/>
      <c r="L380"/>
      <c r="M380" s="139"/>
      <c r="N380" s="139"/>
      <c r="O380"/>
      <c r="P380" s="139"/>
      <c r="Q380" s="139"/>
      <c r="R380"/>
      <c r="S380" s="139"/>
      <c r="T380" s="139"/>
      <c r="U380"/>
      <c r="V380"/>
      <c r="W380" s="140"/>
      <c r="X380" s="140"/>
      <c r="Y380" s="140"/>
      <c r="Z380" s="140"/>
      <c r="AA380" s="140"/>
      <c r="AB380" s="140"/>
      <c r="AC380" s="140"/>
      <c r="AD380" s="141"/>
      <c r="AE380" s="141"/>
      <c r="AF380" s="141"/>
      <c r="AG380"/>
      <c r="AH380"/>
      <c r="AI380"/>
      <c r="AJ380"/>
      <c r="AK380" s="141"/>
    </row>
    <row r="381" spans="11:37" x14ac:dyDescent="0.25">
      <c r="K381" s="139"/>
      <c r="L381"/>
      <c r="M381" s="139"/>
      <c r="N381" s="139"/>
      <c r="O381"/>
      <c r="P381" s="139"/>
      <c r="Q381" s="139"/>
      <c r="R381"/>
      <c r="S381" s="139"/>
      <c r="T381" s="139"/>
      <c r="U381"/>
      <c r="V381"/>
      <c r="W381" s="140"/>
      <c r="X381" s="140"/>
      <c r="Y381" s="140"/>
      <c r="Z381" s="140"/>
      <c r="AA381" s="140"/>
      <c r="AB381" s="140"/>
      <c r="AC381" s="140"/>
      <c r="AD381" s="141"/>
      <c r="AE381" s="141"/>
      <c r="AF381" s="141"/>
      <c r="AG381"/>
      <c r="AH381"/>
      <c r="AI381"/>
      <c r="AJ381"/>
      <c r="AK381" s="141"/>
    </row>
    <row r="382" spans="11:37" x14ac:dyDescent="0.25">
      <c r="K382" s="139"/>
      <c r="L382"/>
      <c r="M382" s="139"/>
      <c r="N382" s="139"/>
      <c r="O382"/>
      <c r="P382" s="139"/>
      <c r="Q382" s="139"/>
      <c r="R382"/>
      <c r="S382" s="139"/>
      <c r="T382" s="139"/>
      <c r="U382"/>
      <c r="V382"/>
      <c r="W382" s="140"/>
      <c r="X382" s="140"/>
      <c r="Y382" s="140"/>
      <c r="Z382" s="140"/>
      <c r="AA382" s="140"/>
      <c r="AB382" s="140"/>
      <c r="AC382" s="140"/>
      <c r="AD382" s="141"/>
      <c r="AE382" s="141"/>
      <c r="AF382" s="141"/>
      <c r="AG382"/>
      <c r="AH382"/>
      <c r="AI382"/>
      <c r="AJ382"/>
      <c r="AK382" s="141"/>
    </row>
    <row r="383" spans="11:37" x14ac:dyDescent="0.25">
      <c r="K383" s="139"/>
      <c r="L383"/>
      <c r="M383" s="139"/>
      <c r="N383" s="139"/>
      <c r="O383"/>
      <c r="P383" s="139"/>
      <c r="Q383" s="139"/>
      <c r="R383"/>
      <c r="S383" s="139"/>
      <c r="T383" s="139"/>
      <c r="U383"/>
      <c r="V383"/>
      <c r="W383" s="140"/>
      <c r="X383" s="140"/>
      <c r="Y383" s="140"/>
      <c r="Z383" s="140"/>
      <c r="AA383" s="140"/>
      <c r="AB383" s="140"/>
      <c r="AC383" s="140"/>
      <c r="AD383" s="141"/>
      <c r="AE383" s="141"/>
      <c r="AF383" s="141"/>
      <c r="AG383"/>
      <c r="AH383"/>
      <c r="AI383"/>
      <c r="AJ383"/>
      <c r="AK383" s="141"/>
    </row>
    <row r="384" spans="11:37" x14ac:dyDescent="0.25">
      <c r="K384" s="139"/>
      <c r="L384"/>
      <c r="M384" s="139"/>
      <c r="N384" s="139"/>
      <c r="O384"/>
      <c r="P384" s="139"/>
      <c r="Q384" s="139"/>
      <c r="R384"/>
      <c r="S384" s="139"/>
      <c r="T384" s="139"/>
      <c r="U384"/>
      <c r="V384"/>
      <c r="W384" s="140"/>
      <c r="X384" s="140"/>
      <c r="Y384" s="140"/>
      <c r="Z384" s="140"/>
      <c r="AA384" s="140"/>
      <c r="AB384" s="140"/>
      <c r="AC384" s="140"/>
      <c r="AD384" s="141"/>
      <c r="AE384" s="141"/>
      <c r="AF384" s="141"/>
      <c r="AG384"/>
      <c r="AH384"/>
      <c r="AI384"/>
      <c r="AJ384"/>
      <c r="AK384" s="141"/>
    </row>
    <row r="385" spans="11:37" x14ac:dyDescent="0.25">
      <c r="K385" s="139"/>
      <c r="L385"/>
      <c r="M385" s="139"/>
      <c r="N385" s="139"/>
      <c r="O385"/>
      <c r="P385" s="139"/>
      <c r="Q385" s="139"/>
      <c r="R385"/>
      <c r="S385" s="139"/>
      <c r="T385" s="139"/>
      <c r="U385"/>
      <c r="V385"/>
      <c r="W385" s="140"/>
      <c r="X385" s="140"/>
      <c r="Y385" s="140"/>
      <c r="Z385" s="140"/>
      <c r="AA385" s="140"/>
      <c r="AB385" s="140"/>
      <c r="AC385" s="140"/>
      <c r="AD385" s="141"/>
      <c r="AE385" s="141"/>
      <c r="AF385" s="141"/>
      <c r="AG385"/>
      <c r="AH385"/>
      <c r="AI385"/>
      <c r="AJ385"/>
      <c r="AK385" s="141"/>
    </row>
    <row r="386" spans="11:37" x14ac:dyDescent="0.25">
      <c r="K386" s="139"/>
      <c r="L386"/>
      <c r="M386" s="139"/>
      <c r="N386" s="139"/>
      <c r="O386"/>
      <c r="P386" s="139"/>
      <c r="Q386" s="139"/>
      <c r="R386"/>
      <c r="S386" s="139"/>
      <c r="T386" s="139"/>
      <c r="U386"/>
      <c r="V386"/>
      <c r="W386" s="140"/>
      <c r="X386" s="140"/>
      <c r="Y386" s="140"/>
      <c r="Z386" s="140"/>
      <c r="AA386" s="140"/>
      <c r="AB386" s="140"/>
      <c r="AC386" s="140"/>
      <c r="AD386" s="141"/>
      <c r="AE386" s="141"/>
      <c r="AF386" s="141"/>
      <c r="AG386"/>
      <c r="AH386"/>
      <c r="AI386"/>
      <c r="AJ386"/>
      <c r="AK386" s="141"/>
    </row>
    <row r="387" spans="11:37" x14ac:dyDescent="0.25">
      <c r="K387" s="139"/>
      <c r="L387"/>
      <c r="M387" s="139"/>
      <c r="N387" s="139"/>
      <c r="O387"/>
      <c r="P387" s="139"/>
      <c r="Q387" s="139"/>
      <c r="R387"/>
      <c r="S387" s="139"/>
      <c r="T387" s="139"/>
      <c r="U387"/>
      <c r="V387"/>
      <c r="W387" s="140"/>
      <c r="X387" s="140"/>
      <c r="Y387" s="140"/>
      <c r="Z387" s="140"/>
      <c r="AA387" s="140"/>
      <c r="AB387" s="140"/>
      <c r="AC387" s="140"/>
      <c r="AD387" s="141"/>
      <c r="AE387" s="141"/>
      <c r="AF387" s="141"/>
      <c r="AG387"/>
      <c r="AH387"/>
      <c r="AI387"/>
      <c r="AJ387"/>
      <c r="AK387" s="141"/>
    </row>
    <row r="388" spans="11:37" x14ac:dyDescent="0.25">
      <c r="K388" s="139"/>
      <c r="L388"/>
      <c r="M388" s="139"/>
      <c r="N388" s="139"/>
      <c r="O388"/>
      <c r="P388" s="139"/>
      <c r="Q388" s="139"/>
      <c r="R388"/>
      <c r="S388" s="139"/>
      <c r="T388" s="139"/>
      <c r="U388"/>
      <c r="V388"/>
      <c r="W388" s="140"/>
      <c r="X388" s="140"/>
      <c r="Y388" s="140"/>
      <c r="Z388" s="140"/>
      <c r="AA388" s="140"/>
      <c r="AB388" s="140"/>
      <c r="AC388" s="140"/>
      <c r="AD388" s="141"/>
      <c r="AE388" s="141"/>
      <c r="AF388" s="141"/>
      <c r="AG388"/>
      <c r="AH388"/>
      <c r="AI388"/>
      <c r="AJ388"/>
      <c r="AK388" s="141"/>
    </row>
    <row r="389" spans="11:37" x14ac:dyDescent="0.25">
      <c r="K389" s="139"/>
      <c r="L389"/>
      <c r="M389" s="139"/>
      <c r="N389" s="139"/>
      <c r="O389"/>
      <c r="P389" s="139"/>
      <c r="Q389" s="139"/>
      <c r="R389"/>
      <c r="S389" s="139"/>
      <c r="T389" s="139"/>
      <c r="U389"/>
      <c r="V389"/>
      <c r="W389" s="140"/>
      <c r="X389" s="140"/>
      <c r="Y389" s="140"/>
      <c r="Z389" s="140"/>
      <c r="AA389" s="140"/>
      <c r="AB389" s="140"/>
      <c r="AC389" s="140"/>
      <c r="AD389" s="141"/>
      <c r="AE389" s="141"/>
      <c r="AF389" s="141"/>
      <c r="AG389"/>
      <c r="AH389"/>
      <c r="AI389"/>
      <c r="AJ389"/>
      <c r="AK389" s="141"/>
    </row>
    <row r="390" spans="11:37" x14ac:dyDescent="0.25">
      <c r="K390" s="139"/>
      <c r="L390"/>
      <c r="M390" s="139"/>
      <c r="N390" s="139"/>
      <c r="O390"/>
      <c r="P390" s="139"/>
      <c r="Q390" s="139"/>
      <c r="R390"/>
      <c r="S390" s="139"/>
      <c r="T390" s="139"/>
      <c r="U390"/>
      <c r="V390"/>
      <c r="W390" s="140"/>
      <c r="X390" s="140"/>
      <c r="Y390" s="140"/>
      <c r="Z390" s="140"/>
      <c r="AA390" s="140"/>
      <c r="AB390" s="140"/>
      <c r="AC390" s="140"/>
      <c r="AD390" s="141"/>
      <c r="AE390" s="141"/>
      <c r="AF390" s="141"/>
      <c r="AG390"/>
      <c r="AH390"/>
      <c r="AI390"/>
      <c r="AJ390"/>
      <c r="AK390" s="141"/>
    </row>
    <row r="391" spans="11:37" x14ac:dyDescent="0.25">
      <c r="K391" s="139"/>
      <c r="L391"/>
      <c r="M391" s="139"/>
      <c r="N391" s="139"/>
      <c r="O391"/>
      <c r="P391" s="139"/>
      <c r="Q391" s="139"/>
      <c r="R391"/>
      <c r="S391" s="139"/>
      <c r="T391" s="139"/>
      <c r="U391"/>
      <c r="V391"/>
      <c r="W391" s="140"/>
      <c r="X391" s="140"/>
      <c r="Y391" s="140"/>
      <c r="Z391" s="140"/>
      <c r="AA391" s="140"/>
      <c r="AB391" s="140"/>
      <c r="AC391" s="140"/>
      <c r="AD391" s="141"/>
      <c r="AE391" s="141"/>
      <c r="AF391" s="141"/>
      <c r="AG391"/>
      <c r="AH391"/>
      <c r="AI391"/>
      <c r="AJ391"/>
      <c r="AK391" s="141"/>
    </row>
    <row r="392" spans="11:37" x14ac:dyDescent="0.25">
      <c r="K392" s="139"/>
      <c r="L392"/>
      <c r="M392" s="139"/>
      <c r="N392" s="139"/>
      <c r="O392"/>
      <c r="P392" s="139"/>
      <c r="Q392" s="139"/>
      <c r="R392"/>
      <c r="S392" s="139"/>
      <c r="T392" s="139"/>
      <c r="U392"/>
      <c r="V392"/>
      <c r="W392" s="140"/>
      <c r="X392" s="140"/>
      <c r="Y392" s="140"/>
      <c r="Z392" s="140"/>
      <c r="AA392" s="140"/>
      <c r="AB392" s="140"/>
      <c r="AC392" s="140"/>
      <c r="AD392" s="141"/>
      <c r="AE392" s="141"/>
      <c r="AF392" s="141"/>
      <c r="AG392"/>
      <c r="AH392"/>
      <c r="AI392"/>
      <c r="AJ392"/>
      <c r="AK392" s="141"/>
    </row>
    <row r="393" spans="11:37" x14ac:dyDescent="0.25">
      <c r="K393" s="139"/>
      <c r="L393"/>
      <c r="M393" s="139"/>
      <c r="N393" s="139"/>
      <c r="O393"/>
      <c r="P393" s="139"/>
      <c r="Q393" s="139"/>
      <c r="R393"/>
      <c r="S393" s="139"/>
      <c r="T393" s="139"/>
      <c r="U393"/>
      <c r="V393"/>
      <c r="W393" s="140"/>
      <c r="X393" s="140"/>
      <c r="Y393" s="140"/>
      <c r="Z393" s="140"/>
      <c r="AA393" s="140"/>
      <c r="AB393" s="140"/>
      <c r="AC393" s="140"/>
      <c r="AD393" s="141"/>
      <c r="AE393" s="141"/>
      <c r="AF393" s="141"/>
      <c r="AG393"/>
      <c r="AH393"/>
      <c r="AI393"/>
      <c r="AJ393"/>
      <c r="AK393" s="141"/>
    </row>
    <row r="394" spans="11:37" x14ac:dyDescent="0.25">
      <c r="K394" s="139"/>
      <c r="L394"/>
      <c r="M394" s="139"/>
      <c r="N394" s="139"/>
      <c r="O394"/>
      <c r="P394" s="139"/>
      <c r="Q394" s="139"/>
      <c r="R394"/>
      <c r="S394" s="139"/>
      <c r="T394" s="139"/>
      <c r="U394"/>
      <c r="V394"/>
      <c r="W394" s="140"/>
      <c r="X394" s="140"/>
      <c r="Y394" s="140"/>
      <c r="Z394" s="140"/>
      <c r="AA394" s="140"/>
      <c r="AB394" s="140"/>
      <c r="AC394" s="140"/>
      <c r="AD394" s="141"/>
      <c r="AE394" s="141"/>
      <c r="AF394" s="141"/>
      <c r="AG394"/>
      <c r="AH394"/>
      <c r="AI394"/>
      <c r="AJ394"/>
      <c r="AK394" s="141"/>
    </row>
    <row r="395" spans="11:37" x14ac:dyDescent="0.25">
      <c r="K395" s="139"/>
      <c r="L395"/>
      <c r="M395" s="139"/>
      <c r="N395" s="139"/>
      <c r="O395"/>
      <c r="P395" s="139"/>
      <c r="Q395" s="139"/>
      <c r="R395"/>
      <c r="S395" s="139"/>
      <c r="T395" s="139"/>
      <c r="U395"/>
      <c r="V395"/>
      <c r="W395" s="140"/>
      <c r="X395" s="140"/>
      <c r="Y395" s="140"/>
      <c r="Z395" s="140"/>
      <c r="AA395" s="140"/>
      <c r="AB395" s="140"/>
      <c r="AC395" s="140"/>
      <c r="AD395" s="141"/>
      <c r="AE395" s="141"/>
      <c r="AF395" s="141"/>
      <c r="AG395"/>
      <c r="AH395"/>
      <c r="AI395"/>
      <c r="AJ395"/>
      <c r="AK395" s="141"/>
    </row>
    <row r="396" spans="11:37" x14ac:dyDescent="0.25">
      <c r="K396" s="139"/>
      <c r="L396"/>
      <c r="M396" s="139"/>
      <c r="N396" s="139"/>
      <c r="O396"/>
      <c r="P396" s="139"/>
      <c r="Q396" s="139"/>
      <c r="R396"/>
      <c r="S396" s="139"/>
      <c r="T396" s="139"/>
      <c r="U396"/>
      <c r="V396"/>
      <c r="W396" s="140"/>
      <c r="X396" s="140"/>
      <c r="Y396" s="140"/>
      <c r="Z396" s="140"/>
      <c r="AA396" s="140"/>
      <c r="AB396" s="140"/>
      <c r="AC396" s="140"/>
      <c r="AD396" s="141"/>
      <c r="AE396" s="141"/>
      <c r="AF396" s="141"/>
      <c r="AG396"/>
      <c r="AH396"/>
      <c r="AI396"/>
      <c r="AJ396"/>
      <c r="AK396" s="141"/>
    </row>
    <row r="397" spans="11:37" x14ac:dyDescent="0.25">
      <c r="K397" s="139"/>
      <c r="L397"/>
      <c r="M397" s="139"/>
      <c r="N397" s="139"/>
      <c r="O397"/>
      <c r="P397" s="139"/>
      <c r="Q397" s="139"/>
      <c r="R397"/>
      <c r="S397" s="139"/>
      <c r="T397" s="139"/>
      <c r="U397"/>
      <c r="V397"/>
      <c r="W397" s="140"/>
      <c r="X397" s="140"/>
      <c r="Y397" s="140"/>
      <c r="Z397" s="140"/>
      <c r="AA397" s="140"/>
      <c r="AB397" s="140"/>
      <c r="AC397" s="140"/>
      <c r="AD397" s="141"/>
      <c r="AE397" s="141"/>
      <c r="AF397" s="141"/>
      <c r="AG397"/>
      <c r="AH397"/>
      <c r="AI397"/>
      <c r="AJ397"/>
      <c r="AK397" s="141"/>
    </row>
    <row r="398" spans="11:37" x14ac:dyDescent="0.25">
      <c r="K398" s="139"/>
      <c r="L398"/>
      <c r="M398" s="139"/>
      <c r="N398" s="139"/>
      <c r="O398"/>
      <c r="P398" s="139"/>
      <c r="Q398" s="139"/>
      <c r="R398"/>
      <c r="S398" s="139"/>
      <c r="T398" s="139"/>
      <c r="U398"/>
      <c r="V398"/>
      <c r="W398" s="140"/>
      <c r="X398" s="140"/>
      <c r="Y398" s="140"/>
      <c r="Z398" s="140"/>
      <c r="AA398" s="140"/>
      <c r="AB398" s="140"/>
      <c r="AC398" s="140"/>
      <c r="AD398" s="141"/>
      <c r="AE398" s="141"/>
      <c r="AF398" s="141"/>
      <c r="AG398"/>
      <c r="AH398"/>
      <c r="AI398"/>
      <c r="AJ398"/>
      <c r="AK398" s="141"/>
    </row>
    <row r="399" spans="11:37" x14ac:dyDescent="0.25">
      <c r="K399" s="139"/>
      <c r="L399"/>
      <c r="M399" s="139"/>
      <c r="N399" s="139"/>
      <c r="O399"/>
      <c r="P399" s="139"/>
      <c r="Q399" s="139"/>
      <c r="R399"/>
      <c r="S399" s="139"/>
      <c r="T399" s="139"/>
      <c r="U399"/>
      <c r="V399"/>
      <c r="W399" s="140"/>
      <c r="X399" s="140"/>
      <c r="Y399" s="140"/>
      <c r="Z399" s="140"/>
      <c r="AA399" s="140"/>
      <c r="AB399" s="140"/>
      <c r="AC399" s="140"/>
      <c r="AD399" s="141"/>
      <c r="AE399" s="141"/>
      <c r="AF399" s="141"/>
      <c r="AG399"/>
      <c r="AH399"/>
      <c r="AI399"/>
      <c r="AJ399"/>
      <c r="AK399" s="141"/>
    </row>
    <row r="400" spans="11:37" x14ac:dyDescent="0.25">
      <c r="K400" s="139"/>
      <c r="L400"/>
      <c r="M400" s="139"/>
      <c r="N400" s="139"/>
      <c r="O400"/>
      <c r="P400" s="139"/>
      <c r="Q400" s="139"/>
      <c r="R400"/>
      <c r="S400" s="139"/>
      <c r="T400" s="139"/>
      <c r="U400"/>
      <c r="V400"/>
      <c r="W400" s="140"/>
      <c r="X400" s="140"/>
      <c r="Y400" s="140"/>
      <c r="Z400" s="140"/>
      <c r="AA400" s="140"/>
      <c r="AB400" s="140"/>
      <c r="AC400" s="140"/>
      <c r="AD400" s="141"/>
      <c r="AE400" s="141"/>
      <c r="AF400" s="141"/>
      <c r="AG400"/>
      <c r="AH400"/>
      <c r="AI400"/>
      <c r="AJ400"/>
      <c r="AK400" s="141"/>
    </row>
    <row r="401" spans="11:37" x14ac:dyDescent="0.25">
      <c r="K401" s="139"/>
      <c r="L401"/>
      <c r="M401" s="139"/>
      <c r="N401" s="139"/>
      <c r="O401"/>
      <c r="P401" s="139"/>
      <c r="Q401" s="139"/>
      <c r="R401"/>
      <c r="S401" s="139"/>
      <c r="T401" s="139"/>
      <c r="U401"/>
      <c r="V401"/>
      <c r="W401" s="140"/>
      <c r="X401" s="140"/>
      <c r="Y401" s="140"/>
      <c r="Z401" s="140"/>
      <c r="AA401" s="140"/>
      <c r="AB401" s="140"/>
      <c r="AC401" s="140"/>
      <c r="AD401" s="141"/>
      <c r="AE401" s="141"/>
      <c r="AF401" s="141"/>
      <c r="AG401"/>
      <c r="AH401"/>
      <c r="AI401"/>
      <c r="AJ401"/>
      <c r="AK401" s="141"/>
    </row>
    <row r="402" spans="11:37" x14ac:dyDescent="0.25">
      <c r="K402" s="139"/>
      <c r="L402"/>
      <c r="M402" s="139"/>
      <c r="N402" s="139"/>
      <c r="O402"/>
      <c r="P402" s="139"/>
      <c r="Q402" s="139"/>
      <c r="R402"/>
      <c r="S402" s="139"/>
      <c r="T402" s="139"/>
      <c r="U402"/>
      <c r="V402"/>
      <c r="W402" s="140"/>
      <c r="X402" s="140"/>
      <c r="Y402" s="140"/>
      <c r="Z402" s="140"/>
      <c r="AA402" s="140"/>
      <c r="AB402" s="140"/>
      <c r="AC402" s="140"/>
      <c r="AD402" s="141"/>
      <c r="AE402" s="141"/>
      <c r="AF402" s="141"/>
      <c r="AG402"/>
      <c r="AH402"/>
      <c r="AI402"/>
      <c r="AJ402"/>
      <c r="AK402" s="141"/>
    </row>
    <row r="403" spans="11:37" x14ac:dyDescent="0.25">
      <c r="K403" s="139"/>
      <c r="L403"/>
      <c r="M403" s="139"/>
      <c r="N403" s="139"/>
      <c r="O403"/>
      <c r="P403" s="139"/>
      <c r="Q403" s="139"/>
      <c r="R403"/>
      <c r="S403" s="139"/>
      <c r="T403" s="139"/>
      <c r="U403"/>
      <c r="V403"/>
      <c r="W403" s="140"/>
      <c r="X403" s="140"/>
      <c r="Y403" s="140"/>
      <c r="Z403" s="140"/>
      <c r="AA403" s="140"/>
      <c r="AB403" s="140"/>
      <c r="AC403" s="140"/>
      <c r="AD403" s="141"/>
      <c r="AE403" s="141"/>
      <c r="AF403" s="141"/>
      <c r="AG403"/>
      <c r="AH403"/>
      <c r="AI403"/>
      <c r="AJ403"/>
      <c r="AK403" s="141"/>
    </row>
    <row r="404" spans="11:37" x14ac:dyDescent="0.25">
      <c r="K404" s="139"/>
      <c r="L404"/>
      <c r="M404" s="139"/>
      <c r="N404" s="139"/>
      <c r="O404"/>
      <c r="P404" s="139"/>
      <c r="Q404" s="139"/>
      <c r="R404"/>
      <c r="S404" s="139"/>
      <c r="T404" s="139"/>
      <c r="U404"/>
      <c r="V404"/>
      <c r="W404" s="140"/>
      <c r="X404" s="140"/>
      <c r="Y404" s="140"/>
      <c r="Z404" s="140"/>
      <c r="AA404" s="140"/>
      <c r="AB404" s="140"/>
      <c r="AC404" s="140"/>
      <c r="AD404" s="141"/>
      <c r="AE404" s="141"/>
      <c r="AF404" s="141"/>
      <c r="AG404"/>
      <c r="AH404"/>
      <c r="AI404"/>
      <c r="AJ404"/>
      <c r="AK404" s="141"/>
    </row>
    <row r="405" spans="11:37" x14ac:dyDescent="0.25">
      <c r="K405" s="139"/>
      <c r="L405"/>
      <c r="M405" s="139"/>
      <c r="N405" s="139"/>
      <c r="O405"/>
      <c r="P405" s="139"/>
      <c r="Q405" s="139"/>
      <c r="R405"/>
      <c r="S405" s="139"/>
      <c r="T405" s="139"/>
      <c r="U405"/>
      <c r="V405"/>
      <c r="W405" s="140"/>
      <c r="X405" s="140"/>
      <c r="Y405" s="140"/>
      <c r="Z405" s="140"/>
      <c r="AA405" s="140"/>
      <c r="AB405" s="140"/>
      <c r="AC405" s="140"/>
      <c r="AD405" s="141"/>
      <c r="AE405" s="141"/>
      <c r="AF405" s="141"/>
      <c r="AG405"/>
      <c r="AH405"/>
      <c r="AI405"/>
      <c r="AJ405"/>
      <c r="AK405" s="141"/>
    </row>
    <row r="406" spans="11:37" x14ac:dyDescent="0.25">
      <c r="K406" s="139"/>
      <c r="L406"/>
      <c r="M406" s="139"/>
      <c r="N406" s="139"/>
      <c r="O406"/>
      <c r="P406" s="139"/>
      <c r="Q406" s="139"/>
      <c r="R406"/>
      <c r="S406" s="139"/>
      <c r="T406" s="139"/>
      <c r="U406"/>
      <c r="V406"/>
      <c r="W406" s="140"/>
      <c r="X406" s="140"/>
      <c r="Y406" s="140"/>
      <c r="Z406" s="140"/>
      <c r="AA406" s="140"/>
      <c r="AB406" s="140"/>
      <c r="AC406" s="140"/>
      <c r="AD406" s="141"/>
      <c r="AE406" s="141"/>
      <c r="AF406" s="141"/>
      <c r="AG406"/>
      <c r="AH406"/>
      <c r="AI406"/>
      <c r="AJ406"/>
      <c r="AK406" s="141"/>
    </row>
    <row r="407" spans="11:37" x14ac:dyDescent="0.25">
      <c r="K407" s="139"/>
      <c r="L407"/>
      <c r="M407" s="139"/>
      <c r="N407" s="139"/>
      <c r="O407"/>
      <c r="P407" s="139"/>
      <c r="Q407" s="139"/>
      <c r="R407"/>
      <c r="S407" s="139"/>
      <c r="T407" s="139"/>
      <c r="U407"/>
      <c r="V407"/>
      <c r="W407" s="140"/>
      <c r="X407" s="140"/>
      <c r="Y407" s="140"/>
      <c r="Z407" s="140"/>
      <c r="AA407" s="140"/>
      <c r="AB407" s="140"/>
      <c r="AC407" s="140"/>
      <c r="AD407" s="141"/>
      <c r="AE407" s="141"/>
      <c r="AF407" s="141"/>
      <c r="AG407"/>
      <c r="AH407"/>
      <c r="AI407"/>
      <c r="AJ407"/>
      <c r="AK407" s="141"/>
    </row>
    <row r="408" spans="11:37" x14ac:dyDescent="0.25">
      <c r="K408" s="139"/>
      <c r="L408"/>
      <c r="M408" s="139"/>
      <c r="N408" s="139"/>
      <c r="O408"/>
      <c r="P408" s="139"/>
      <c r="Q408" s="139"/>
      <c r="R408"/>
      <c r="S408" s="139"/>
      <c r="T408" s="139"/>
      <c r="U408"/>
      <c r="V408"/>
      <c r="W408" s="140"/>
      <c r="X408" s="140"/>
      <c r="Y408" s="140"/>
      <c r="Z408" s="140"/>
      <c r="AA408" s="140"/>
      <c r="AB408" s="140"/>
      <c r="AC408" s="140"/>
      <c r="AD408" s="141"/>
      <c r="AE408" s="141"/>
      <c r="AF408" s="141"/>
      <c r="AG408"/>
      <c r="AH408"/>
      <c r="AI408"/>
      <c r="AJ408"/>
      <c r="AK408" s="141"/>
    </row>
    <row r="409" spans="11:37" x14ac:dyDescent="0.25">
      <c r="K409" s="139"/>
      <c r="L409"/>
      <c r="M409" s="139"/>
      <c r="N409" s="139"/>
      <c r="O409"/>
      <c r="P409" s="139"/>
      <c r="Q409" s="139"/>
      <c r="R409"/>
      <c r="S409" s="139"/>
      <c r="T409" s="139"/>
      <c r="U409"/>
      <c r="V409"/>
      <c r="W409" s="140"/>
      <c r="X409" s="140"/>
      <c r="Y409" s="140"/>
      <c r="Z409" s="140"/>
      <c r="AA409" s="140"/>
      <c r="AB409" s="140"/>
      <c r="AC409" s="140"/>
      <c r="AD409" s="141"/>
      <c r="AE409" s="141"/>
      <c r="AF409" s="141"/>
      <c r="AG409"/>
      <c r="AH409"/>
      <c r="AI409"/>
      <c r="AJ409"/>
      <c r="AK409" s="141"/>
    </row>
    <row r="410" spans="11:37" x14ac:dyDescent="0.25">
      <c r="K410" s="139"/>
      <c r="L410"/>
      <c r="M410" s="139"/>
      <c r="N410" s="139"/>
      <c r="O410"/>
      <c r="P410" s="139"/>
      <c r="Q410" s="139"/>
      <c r="R410"/>
      <c r="S410" s="139"/>
      <c r="T410" s="139"/>
      <c r="U410"/>
      <c r="V410"/>
      <c r="W410" s="140"/>
      <c r="X410" s="140"/>
      <c r="Y410" s="140"/>
      <c r="Z410" s="140"/>
      <c r="AA410" s="140"/>
      <c r="AB410" s="140"/>
      <c r="AC410" s="140"/>
      <c r="AD410" s="141"/>
      <c r="AE410" s="141"/>
      <c r="AF410" s="141"/>
      <c r="AG410"/>
      <c r="AH410"/>
      <c r="AI410"/>
      <c r="AJ410"/>
      <c r="AK410" s="141"/>
    </row>
    <row r="411" spans="11:37" x14ac:dyDescent="0.25">
      <c r="K411" s="139"/>
      <c r="L411"/>
      <c r="M411" s="139"/>
      <c r="N411" s="139"/>
      <c r="O411"/>
      <c r="P411" s="139"/>
      <c r="Q411" s="139"/>
      <c r="R411"/>
      <c r="S411" s="139"/>
      <c r="T411" s="139"/>
      <c r="U411"/>
      <c r="V411"/>
      <c r="W411" s="140"/>
      <c r="X411" s="140"/>
      <c r="Y411" s="140"/>
      <c r="Z411" s="140"/>
      <c r="AA411" s="140"/>
      <c r="AB411" s="140"/>
      <c r="AC411" s="140"/>
      <c r="AD411" s="141"/>
      <c r="AE411" s="141"/>
      <c r="AF411" s="141"/>
      <c r="AG411"/>
      <c r="AH411"/>
      <c r="AI411"/>
      <c r="AJ411"/>
      <c r="AK411" s="141"/>
    </row>
    <row r="412" spans="11:37" x14ac:dyDescent="0.25">
      <c r="K412" s="139"/>
      <c r="L412"/>
      <c r="M412" s="139"/>
      <c r="N412" s="139"/>
      <c r="O412"/>
      <c r="P412" s="139"/>
      <c r="Q412" s="139"/>
      <c r="R412"/>
      <c r="S412" s="139"/>
      <c r="T412" s="139"/>
      <c r="U412"/>
      <c r="V412"/>
      <c r="W412" s="140"/>
      <c r="X412" s="140"/>
      <c r="Y412" s="140"/>
      <c r="Z412" s="140"/>
      <c r="AA412" s="140"/>
      <c r="AB412" s="140"/>
      <c r="AC412" s="140"/>
      <c r="AD412" s="141"/>
      <c r="AE412" s="141"/>
      <c r="AF412" s="141"/>
      <c r="AG412"/>
      <c r="AH412"/>
      <c r="AI412"/>
      <c r="AJ412"/>
      <c r="AK412" s="141"/>
    </row>
    <row r="413" spans="11:37" x14ac:dyDescent="0.25">
      <c r="K413" s="139"/>
      <c r="L413"/>
      <c r="M413" s="139"/>
      <c r="N413" s="139"/>
      <c r="O413"/>
      <c r="P413" s="139"/>
      <c r="Q413" s="139"/>
      <c r="R413"/>
      <c r="S413" s="139"/>
      <c r="T413" s="139"/>
      <c r="U413"/>
      <c r="V413"/>
      <c r="W413" s="140"/>
      <c r="X413" s="140"/>
      <c r="Y413" s="140"/>
      <c r="Z413" s="140"/>
      <c r="AA413" s="140"/>
      <c r="AB413" s="140"/>
      <c r="AC413" s="140"/>
      <c r="AD413" s="141"/>
      <c r="AE413" s="141"/>
      <c r="AF413" s="141"/>
      <c r="AG413"/>
      <c r="AH413"/>
      <c r="AI413"/>
      <c r="AJ413"/>
      <c r="AK413" s="141"/>
    </row>
    <row r="414" spans="11:37" x14ac:dyDescent="0.25">
      <c r="K414" s="139"/>
      <c r="L414"/>
      <c r="M414" s="139"/>
      <c r="N414" s="139"/>
      <c r="O414"/>
      <c r="P414" s="139"/>
      <c r="Q414" s="139"/>
      <c r="R414"/>
      <c r="S414" s="139"/>
      <c r="T414" s="139"/>
      <c r="U414"/>
      <c r="V414"/>
      <c r="W414" s="140"/>
      <c r="X414" s="140"/>
      <c r="Y414" s="140"/>
      <c r="Z414" s="140"/>
      <c r="AA414" s="140"/>
      <c r="AB414" s="140"/>
      <c r="AC414" s="140"/>
      <c r="AD414" s="141"/>
      <c r="AE414" s="141"/>
      <c r="AF414" s="141"/>
      <c r="AG414"/>
      <c r="AH414"/>
      <c r="AI414"/>
      <c r="AJ414"/>
      <c r="AK414" s="141"/>
    </row>
    <row r="415" spans="11:37" x14ac:dyDescent="0.25">
      <c r="K415" s="139"/>
      <c r="L415"/>
      <c r="M415" s="139"/>
      <c r="N415" s="139"/>
      <c r="O415"/>
      <c r="P415" s="139"/>
      <c r="Q415" s="139"/>
      <c r="R415"/>
      <c r="S415" s="139"/>
      <c r="T415" s="139"/>
      <c r="U415"/>
      <c r="V415"/>
      <c r="W415" s="140"/>
      <c r="X415" s="140"/>
      <c r="Y415" s="140"/>
      <c r="Z415" s="140"/>
      <c r="AA415" s="140"/>
      <c r="AB415" s="140"/>
      <c r="AC415" s="140"/>
      <c r="AD415" s="141"/>
      <c r="AE415" s="141"/>
      <c r="AF415" s="141"/>
      <c r="AG415"/>
      <c r="AH415"/>
      <c r="AI415"/>
      <c r="AJ415"/>
      <c r="AK415" s="141"/>
    </row>
    <row r="416" spans="11:37" x14ac:dyDescent="0.25">
      <c r="K416" s="139"/>
      <c r="L416"/>
      <c r="M416" s="139"/>
      <c r="N416" s="139"/>
      <c r="O416"/>
      <c r="P416" s="139"/>
      <c r="Q416" s="139"/>
      <c r="R416"/>
      <c r="S416" s="139"/>
      <c r="T416" s="139"/>
      <c r="U416"/>
      <c r="V416"/>
      <c r="W416" s="140"/>
      <c r="X416" s="140"/>
      <c r="Y416" s="140"/>
      <c r="Z416" s="140"/>
      <c r="AA416" s="140"/>
      <c r="AB416" s="140"/>
      <c r="AC416" s="140"/>
      <c r="AD416" s="141"/>
      <c r="AE416" s="141"/>
      <c r="AF416" s="141"/>
      <c r="AG416"/>
      <c r="AH416"/>
      <c r="AI416"/>
      <c r="AJ416"/>
      <c r="AK416" s="141"/>
    </row>
    <row r="417" spans="11:37" x14ac:dyDescent="0.25">
      <c r="K417" s="139"/>
      <c r="L417"/>
      <c r="M417" s="139"/>
      <c r="N417" s="139"/>
      <c r="O417"/>
      <c r="P417" s="139"/>
      <c r="Q417" s="139"/>
      <c r="R417"/>
      <c r="S417" s="139"/>
      <c r="T417" s="139"/>
      <c r="U417"/>
      <c r="V417"/>
      <c r="W417" s="140"/>
      <c r="X417" s="140"/>
      <c r="Y417" s="140"/>
      <c r="Z417" s="140"/>
      <c r="AA417" s="140"/>
      <c r="AB417" s="140"/>
      <c r="AC417" s="140"/>
      <c r="AD417" s="141"/>
      <c r="AE417" s="141"/>
      <c r="AF417" s="141"/>
      <c r="AG417"/>
      <c r="AH417"/>
      <c r="AI417"/>
      <c r="AJ417"/>
      <c r="AK417" s="141"/>
    </row>
    <row r="418" spans="11:37" x14ac:dyDescent="0.25">
      <c r="K418" s="139"/>
      <c r="L418"/>
      <c r="M418" s="139"/>
      <c r="N418" s="139"/>
      <c r="O418"/>
      <c r="P418" s="139"/>
      <c r="Q418" s="139"/>
      <c r="R418"/>
      <c r="S418" s="139"/>
      <c r="T418" s="139"/>
      <c r="U418"/>
      <c r="V418"/>
      <c r="W418" s="140"/>
      <c r="X418" s="140"/>
      <c r="Y418" s="140"/>
      <c r="Z418" s="140"/>
      <c r="AA418" s="140"/>
      <c r="AB418" s="140"/>
      <c r="AC418" s="140"/>
      <c r="AD418" s="141"/>
      <c r="AE418" s="141"/>
      <c r="AF418" s="141"/>
      <c r="AG418"/>
      <c r="AH418"/>
      <c r="AI418"/>
      <c r="AJ418"/>
      <c r="AK418" s="141"/>
    </row>
    <row r="419" spans="11:37" x14ac:dyDescent="0.25">
      <c r="K419" s="139"/>
      <c r="L419"/>
      <c r="M419" s="139"/>
      <c r="N419" s="139"/>
      <c r="O419"/>
      <c r="P419" s="139"/>
      <c r="Q419" s="139"/>
      <c r="R419"/>
      <c r="S419" s="139"/>
      <c r="T419" s="139"/>
      <c r="U419"/>
      <c r="V419"/>
      <c r="W419" s="140"/>
      <c r="X419" s="140"/>
      <c r="Y419" s="140"/>
      <c r="Z419" s="140"/>
      <c r="AA419" s="140"/>
      <c r="AB419" s="140"/>
      <c r="AC419" s="140"/>
      <c r="AD419" s="141"/>
      <c r="AE419" s="141"/>
      <c r="AF419" s="141"/>
      <c r="AG419"/>
      <c r="AH419"/>
      <c r="AI419"/>
      <c r="AJ419"/>
      <c r="AK419" s="141"/>
    </row>
    <row r="420" spans="11:37" x14ac:dyDescent="0.25">
      <c r="K420" s="139"/>
      <c r="L420"/>
      <c r="M420" s="139"/>
      <c r="N420" s="139"/>
      <c r="O420"/>
      <c r="P420" s="139"/>
      <c r="Q420" s="139"/>
      <c r="R420"/>
      <c r="S420" s="139"/>
      <c r="T420" s="139"/>
      <c r="U420"/>
      <c r="V420"/>
      <c r="W420" s="140"/>
      <c r="X420" s="140"/>
      <c r="Y420" s="140"/>
      <c r="Z420" s="140"/>
      <c r="AA420" s="140"/>
      <c r="AB420" s="140"/>
      <c r="AC420" s="140"/>
      <c r="AD420" s="141"/>
      <c r="AE420" s="141"/>
      <c r="AF420" s="141"/>
      <c r="AG420"/>
      <c r="AH420"/>
      <c r="AI420"/>
      <c r="AJ420"/>
      <c r="AK420" s="141"/>
    </row>
    <row r="421" spans="11:37" x14ac:dyDescent="0.25">
      <c r="K421" s="139"/>
      <c r="L421"/>
      <c r="M421" s="139"/>
      <c r="N421" s="139"/>
      <c r="O421"/>
      <c r="P421" s="139"/>
      <c r="Q421" s="139"/>
      <c r="R421"/>
      <c r="S421" s="139"/>
      <c r="T421" s="139"/>
      <c r="U421"/>
      <c r="V421"/>
      <c r="W421" s="140"/>
      <c r="X421" s="140"/>
      <c r="Y421" s="140"/>
      <c r="Z421" s="140"/>
      <c r="AA421" s="140"/>
      <c r="AB421" s="140"/>
      <c r="AC421" s="140"/>
      <c r="AD421" s="141"/>
      <c r="AE421" s="141"/>
      <c r="AF421" s="141"/>
      <c r="AG421"/>
      <c r="AH421"/>
      <c r="AI421"/>
      <c r="AJ421"/>
      <c r="AK421" s="141"/>
    </row>
    <row r="422" spans="11:37" x14ac:dyDescent="0.25">
      <c r="K422" s="139"/>
      <c r="L422"/>
      <c r="M422" s="139"/>
      <c r="N422" s="139"/>
      <c r="O422"/>
      <c r="P422" s="139"/>
      <c r="Q422" s="139"/>
      <c r="R422"/>
      <c r="S422" s="139"/>
      <c r="T422" s="139"/>
      <c r="U422"/>
      <c r="V422"/>
      <c r="W422" s="140"/>
      <c r="X422" s="140"/>
      <c r="Y422" s="140"/>
      <c r="Z422" s="140"/>
      <c r="AA422" s="140"/>
      <c r="AB422" s="140"/>
      <c r="AC422" s="140"/>
      <c r="AD422" s="141"/>
      <c r="AE422" s="141"/>
      <c r="AF422" s="141"/>
      <c r="AG422"/>
      <c r="AH422"/>
      <c r="AI422"/>
      <c r="AJ422"/>
      <c r="AK422" s="141"/>
    </row>
    <row r="423" spans="11:37" x14ac:dyDescent="0.25">
      <c r="K423" s="139"/>
      <c r="L423"/>
      <c r="M423" s="139"/>
      <c r="N423" s="139"/>
      <c r="O423"/>
      <c r="P423" s="139"/>
      <c r="Q423" s="139"/>
      <c r="R423"/>
      <c r="S423" s="139"/>
      <c r="T423" s="139"/>
      <c r="U423"/>
      <c r="V423"/>
      <c r="W423" s="140"/>
      <c r="X423" s="140"/>
      <c r="Y423" s="140"/>
      <c r="Z423" s="140"/>
      <c r="AA423" s="140"/>
      <c r="AB423" s="140"/>
      <c r="AC423" s="140"/>
      <c r="AD423" s="141"/>
      <c r="AE423" s="141"/>
      <c r="AF423" s="141"/>
      <c r="AG423"/>
      <c r="AH423"/>
      <c r="AI423"/>
      <c r="AJ423"/>
      <c r="AK423" s="141"/>
    </row>
    <row r="424" spans="11:37" x14ac:dyDescent="0.25">
      <c r="K424" s="139"/>
      <c r="L424"/>
      <c r="M424" s="139"/>
      <c r="N424" s="139"/>
      <c r="O424"/>
      <c r="P424" s="139"/>
      <c r="Q424" s="139"/>
      <c r="R424"/>
      <c r="S424" s="139"/>
      <c r="T424" s="139"/>
      <c r="U424"/>
      <c r="V424"/>
      <c r="W424" s="140"/>
      <c r="X424" s="140"/>
      <c r="Y424" s="140"/>
      <c r="Z424" s="140"/>
      <c r="AA424" s="140"/>
      <c r="AB424" s="140"/>
      <c r="AC424" s="140"/>
      <c r="AD424" s="141"/>
      <c r="AE424" s="141"/>
      <c r="AF424" s="141"/>
      <c r="AG424"/>
      <c r="AH424"/>
      <c r="AI424"/>
      <c r="AJ424"/>
      <c r="AK424" s="141"/>
    </row>
    <row r="425" spans="11:37" x14ac:dyDescent="0.25">
      <c r="K425" s="139"/>
      <c r="L425"/>
      <c r="M425" s="139"/>
      <c r="N425" s="139"/>
      <c r="O425"/>
      <c r="P425" s="139"/>
      <c r="Q425" s="139"/>
      <c r="R425"/>
      <c r="S425" s="139"/>
      <c r="T425" s="139"/>
      <c r="U425"/>
      <c r="V425"/>
      <c r="W425" s="140"/>
      <c r="X425" s="140"/>
      <c r="Y425" s="140"/>
      <c r="Z425" s="140"/>
      <c r="AA425" s="140"/>
      <c r="AB425" s="140"/>
      <c r="AC425" s="140"/>
      <c r="AD425" s="141"/>
      <c r="AE425" s="141"/>
      <c r="AF425" s="141"/>
      <c r="AG425"/>
      <c r="AH425"/>
      <c r="AI425"/>
      <c r="AJ425"/>
      <c r="AK425" s="141"/>
    </row>
    <row r="426" spans="11:37" x14ac:dyDescent="0.25">
      <c r="K426" s="139"/>
      <c r="L426"/>
      <c r="M426" s="139"/>
      <c r="N426" s="139"/>
      <c r="O426"/>
      <c r="P426" s="139"/>
      <c r="Q426" s="139"/>
      <c r="R426"/>
      <c r="S426" s="139"/>
      <c r="T426" s="139"/>
      <c r="U426"/>
      <c r="V426"/>
      <c r="W426" s="140"/>
      <c r="X426" s="140"/>
      <c r="Y426" s="140"/>
      <c r="Z426" s="140"/>
      <c r="AA426" s="140"/>
      <c r="AB426" s="140"/>
      <c r="AC426" s="140"/>
      <c r="AD426" s="141"/>
      <c r="AE426" s="141"/>
      <c r="AF426" s="141"/>
      <c r="AG426"/>
      <c r="AH426"/>
      <c r="AI426"/>
      <c r="AJ426"/>
      <c r="AK426" s="141"/>
    </row>
    <row r="427" spans="11:37" x14ac:dyDescent="0.25">
      <c r="K427" s="139"/>
      <c r="L427"/>
      <c r="M427" s="139"/>
      <c r="N427" s="139"/>
      <c r="O427"/>
      <c r="P427" s="139"/>
      <c r="Q427" s="139"/>
      <c r="R427"/>
      <c r="S427" s="139"/>
      <c r="T427" s="139"/>
      <c r="U427"/>
      <c r="V427"/>
      <c r="W427" s="140"/>
      <c r="X427" s="140"/>
      <c r="Y427" s="140"/>
      <c r="Z427" s="140"/>
      <c r="AA427" s="140"/>
      <c r="AB427" s="140"/>
      <c r="AC427" s="140"/>
      <c r="AD427" s="141"/>
      <c r="AE427" s="141"/>
      <c r="AF427" s="141"/>
      <c r="AG427"/>
      <c r="AH427"/>
      <c r="AI427"/>
      <c r="AJ427"/>
      <c r="AK427" s="141"/>
    </row>
    <row r="428" spans="11:37" x14ac:dyDescent="0.25">
      <c r="K428" s="139"/>
      <c r="L428"/>
      <c r="M428" s="139"/>
      <c r="N428" s="139"/>
      <c r="O428"/>
      <c r="P428" s="139"/>
      <c r="Q428" s="139"/>
      <c r="R428"/>
      <c r="S428" s="139"/>
      <c r="T428" s="139"/>
      <c r="U428"/>
      <c r="V428"/>
      <c r="W428" s="140"/>
      <c r="X428" s="140"/>
      <c r="Y428" s="140"/>
      <c r="Z428" s="140"/>
      <c r="AA428" s="140"/>
      <c r="AB428" s="140"/>
      <c r="AC428" s="140"/>
      <c r="AD428" s="141"/>
      <c r="AE428" s="141"/>
      <c r="AF428" s="141"/>
      <c r="AG428"/>
      <c r="AH428"/>
      <c r="AI428"/>
      <c r="AJ428"/>
      <c r="AK428" s="141"/>
    </row>
    <row r="429" spans="11:37" x14ac:dyDescent="0.25">
      <c r="K429" s="139"/>
      <c r="L429"/>
      <c r="M429" s="139"/>
      <c r="N429" s="139"/>
      <c r="O429"/>
      <c r="P429" s="139"/>
      <c r="Q429" s="139"/>
      <c r="R429"/>
      <c r="S429" s="139"/>
      <c r="T429" s="139"/>
      <c r="U429"/>
      <c r="V429"/>
      <c r="W429" s="140"/>
      <c r="X429" s="140"/>
      <c r="Y429" s="140"/>
      <c r="Z429" s="140"/>
      <c r="AA429" s="140"/>
      <c r="AB429" s="140"/>
      <c r="AC429" s="140"/>
      <c r="AD429" s="141"/>
      <c r="AE429" s="141"/>
      <c r="AF429" s="141"/>
      <c r="AG429"/>
      <c r="AH429"/>
      <c r="AI429"/>
      <c r="AJ429"/>
      <c r="AK429" s="141"/>
    </row>
    <row r="430" spans="11:37" x14ac:dyDescent="0.25">
      <c r="K430" s="139"/>
      <c r="L430"/>
      <c r="M430" s="139"/>
      <c r="N430" s="139"/>
      <c r="O430"/>
      <c r="P430" s="139"/>
      <c r="Q430" s="139"/>
      <c r="R430"/>
      <c r="S430" s="139"/>
      <c r="T430" s="139"/>
      <c r="U430"/>
      <c r="V430"/>
      <c r="W430" s="140"/>
      <c r="X430" s="140"/>
      <c r="Y430" s="140"/>
      <c r="Z430" s="140"/>
      <c r="AA430" s="140"/>
      <c r="AB430" s="140"/>
      <c r="AC430" s="140"/>
      <c r="AD430" s="141"/>
      <c r="AE430" s="141"/>
      <c r="AF430" s="141"/>
      <c r="AG430"/>
      <c r="AH430"/>
      <c r="AI430"/>
      <c r="AJ430"/>
      <c r="AK430" s="141"/>
    </row>
    <row r="431" spans="11:37" x14ac:dyDescent="0.25">
      <c r="K431" s="139"/>
      <c r="L431"/>
      <c r="M431" s="139"/>
      <c r="N431" s="139"/>
      <c r="O431"/>
      <c r="P431" s="139"/>
      <c r="Q431" s="139"/>
      <c r="R431"/>
      <c r="S431" s="139"/>
      <c r="T431" s="139"/>
      <c r="U431"/>
      <c r="V431"/>
      <c r="W431" s="140"/>
      <c r="X431" s="140"/>
      <c r="Y431" s="140"/>
      <c r="Z431" s="140"/>
      <c r="AA431" s="140"/>
      <c r="AB431" s="140"/>
      <c r="AC431" s="140"/>
      <c r="AD431" s="141"/>
      <c r="AE431" s="141"/>
      <c r="AF431" s="141"/>
      <c r="AG431"/>
      <c r="AH431"/>
      <c r="AI431"/>
      <c r="AJ431"/>
      <c r="AK431" s="141"/>
    </row>
    <row r="432" spans="11:37" x14ac:dyDescent="0.25">
      <c r="K432" s="139"/>
      <c r="L432"/>
      <c r="M432" s="139"/>
      <c r="N432" s="139"/>
      <c r="O432"/>
      <c r="P432" s="139"/>
      <c r="Q432" s="139"/>
      <c r="R432"/>
      <c r="S432" s="139"/>
      <c r="T432" s="139"/>
      <c r="U432"/>
      <c r="V432"/>
      <c r="W432" s="140"/>
      <c r="X432" s="140"/>
      <c r="Y432" s="140"/>
      <c r="Z432" s="140"/>
      <c r="AA432" s="140"/>
      <c r="AB432" s="140"/>
      <c r="AC432" s="140"/>
      <c r="AD432" s="141"/>
      <c r="AE432" s="141"/>
      <c r="AF432" s="141"/>
      <c r="AG432"/>
      <c r="AH432"/>
      <c r="AI432"/>
      <c r="AJ432"/>
      <c r="AK432" s="141"/>
    </row>
    <row r="433" spans="11:37" x14ac:dyDescent="0.25">
      <c r="K433" s="139"/>
      <c r="L433"/>
      <c r="M433" s="139"/>
      <c r="N433" s="139"/>
      <c r="O433"/>
      <c r="P433" s="139"/>
      <c r="Q433" s="139"/>
      <c r="R433"/>
      <c r="S433" s="139"/>
      <c r="T433" s="139"/>
      <c r="U433"/>
      <c r="V433"/>
      <c r="W433" s="140"/>
      <c r="X433" s="140"/>
      <c r="Y433" s="140"/>
      <c r="Z433" s="140"/>
      <c r="AA433" s="140"/>
      <c r="AB433" s="140"/>
      <c r="AC433" s="140"/>
      <c r="AD433" s="141"/>
      <c r="AE433" s="141"/>
      <c r="AF433" s="141"/>
      <c r="AG433"/>
      <c r="AH433"/>
      <c r="AI433"/>
      <c r="AJ433"/>
      <c r="AK433" s="141"/>
    </row>
    <row r="434" spans="11:37" x14ac:dyDescent="0.25">
      <c r="K434" s="139"/>
      <c r="L434"/>
      <c r="M434" s="139"/>
      <c r="N434" s="139"/>
      <c r="O434"/>
      <c r="P434" s="139"/>
      <c r="Q434" s="139"/>
      <c r="R434"/>
      <c r="S434" s="139"/>
      <c r="T434" s="139"/>
      <c r="U434"/>
      <c r="V434"/>
      <c r="W434" s="140"/>
      <c r="X434" s="140"/>
      <c r="Y434" s="140"/>
      <c r="Z434" s="140"/>
      <c r="AA434" s="140"/>
      <c r="AB434" s="140"/>
      <c r="AC434" s="140"/>
      <c r="AD434" s="141"/>
      <c r="AE434" s="141"/>
      <c r="AF434" s="141"/>
      <c r="AG434"/>
      <c r="AH434"/>
      <c r="AI434"/>
      <c r="AJ434"/>
      <c r="AK434" s="141"/>
    </row>
    <row r="435" spans="11:37" x14ac:dyDescent="0.25">
      <c r="K435" s="139"/>
      <c r="L435"/>
      <c r="M435" s="139"/>
      <c r="N435" s="139"/>
      <c r="O435"/>
      <c r="P435" s="139"/>
      <c r="Q435" s="139"/>
      <c r="R435"/>
      <c r="S435" s="139"/>
      <c r="T435" s="139"/>
      <c r="U435"/>
      <c r="V435"/>
      <c r="W435" s="140"/>
      <c r="X435" s="140"/>
      <c r="Y435" s="140"/>
      <c r="Z435" s="140"/>
      <c r="AA435" s="140"/>
      <c r="AB435" s="140"/>
      <c r="AC435" s="140"/>
      <c r="AD435" s="141"/>
      <c r="AE435" s="141"/>
      <c r="AF435" s="141"/>
      <c r="AG435"/>
      <c r="AH435"/>
      <c r="AI435"/>
      <c r="AJ435"/>
      <c r="AK435" s="141"/>
    </row>
    <row r="436" spans="11:37" x14ac:dyDescent="0.25">
      <c r="K436" s="139"/>
      <c r="L436"/>
      <c r="M436" s="139"/>
      <c r="N436" s="139"/>
      <c r="O436"/>
      <c r="P436" s="139"/>
      <c r="Q436" s="139"/>
      <c r="R436"/>
      <c r="S436" s="139"/>
      <c r="T436" s="139"/>
      <c r="U436"/>
      <c r="V436"/>
      <c r="W436" s="140"/>
      <c r="X436" s="140"/>
      <c r="Y436" s="140"/>
      <c r="Z436" s="140"/>
      <c r="AA436" s="140"/>
      <c r="AB436" s="140"/>
      <c r="AC436" s="140"/>
      <c r="AD436" s="141"/>
      <c r="AE436" s="141"/>
      <c r="AF436" s="141"/>
      <c r="AG436"/>
      <c r="AH436"/>
      <c r="AI436"/>
      <c r="AJ436"/>
      <c r="AK436" s="141"/>
    </row>
    <row r="437" spans="11:37" x14ac:dyDescent="0.25">
      <c r="K437" s="139"/>
      <c r="L437"/>
      <c r="M437" s="139"/>
      <c r="N437" s="139"/>
      <c r="O437"/>
      <c r="P437" s="139"/>
      <c r="Q437" s="139"/>
      <c r="R437"/>
      <c r="S437" s="139"/>
      <c r="T437" s="139"/>
      <c r="U437"/>
      <c r="V437"/>
      <c r="W437" s="140"/>
      <c r="X437" s="140"/>
      <c r="Y437" s="140"/>
      <c r="Z437" s="140"/>
      <c r="AA437" s="140"/>
      <c r="AB437" s="140"/>
      <c r="AC437" s="140"/>
      <c r="AD437" s="141"/>
      <c r="AE437" s="141"/>
      <c r="AF437" s="141"/>
      <c r="AG437"/>
      <c r="AH437"/>
      <c r="AI437"/>
      <c r="AJ437"/>
      <c r="AK437" s="141"/>
    </row>
    <row r="438" spans="11:37" x14ac:dyDescent="0.25">
      <c r="K438" s="139"/>
      <c r="L438"/>
      <c r="M438" s="139"/>
      <c r="N438" s="139"/>
      <c r="O438"/>
      <c r="P438" s="139"/>
      <c r="Q438" s="139"/>
      <c r="R438"/>
      <c r="S438" s="139"/>
      <c r="T438" s="139"/>
      <c r="U438"/>
      <c r="V438"/>
      <c r="W438" s="140"/>
      <c r="X438" s="140"/>
      <c r="Y438" s="140"/>
      <c r="Z438" s="140"/>
      <c r="AA438" s="140"/>
      <c r="AB438" s="140"/>
      <c r="AC438" s="140"/>
      <c r="AD438" s="141"/>
      <c r="AE438" s="141"/>
      <c r="AF438" s="141"/>
      <c r="AG438"/>
      <c r="AH438"/>
      <c r="AI438"/>
      <c r="AJ438"/>
      <c r="AK438" s="141"/>
    </row>
    <row r="439" spans="11:37" x14ac:dyDescent="0.25">
      <c r="K439" s="139"/>
      <c r="L439"/>
      <c r="M439" s="139"/>
      <c r="N439" s="139"/>
      <c r="O439"/>
      <c r="P439" s="139"/>
      <c r="Q439" s="139"/>
      <c r="R439"/>
      <c r="S439" s="139"/>
      <c r="T439" s="139"/>
      <c r="U439"/>
      <c r="V439"/>
      <c r="W439" s="140"/>
      <c r="X439" s="140"/>
      <c r="Y439" s="140"/>
      <c r="Z439" s="140"/>
      <c r="AA439" s="140"/>
      <c r="AB439" s="140"/>
      <c r="AC439" s="140"/>
      <c r="AD439" s="141"/>
      <c r="AE439" s="141"/>
      <c r="AF439" s="141"/>
      <c r="AG439"/>
      <c r="AH439"/>
      <c r="AI439"/>
      <c r="AJ439"/>
      <c r="AK439" s="141"/>
    </row>
    <row r="440" spans="11:37" x14ac:dyDescent="0.25">
      <c r="K440" s="139"/>
      <c r="L440"/>
      <c r="M440" s="139"/>
      <c r="N440" s="139"/>
      <c r="O440"/>
      <c r="P440" s="139"/>
      <c r="Q440" s="139"/>
      <c r="R440"/>
      <c r="S440" s="139"/>
      <c r="T440" s="139"/>
      <c r="U440"/>
      <c r="V440"/>
      <c r="W440" s="140"/>
      <c r="X440" s="140"/>
      <c r="Y440" s="140"/>
      <c r="Z440" s="140"/>
      <c r="AA440" s="140"/>
      <c r="AB440" s="140"/>
      <c r="AC440" s="140"/>
      <c r="AD440" s="141"/>
      <c r="AE440" s="141"/>
      <c r="AF440" s="141"/>
      <c r="AG440"/>
      <c r="AH440"/>
      <c r="AI440"/>
      <c r="AJ440"/>
      <c r="AK440" s="141"/>
    </row>
    <row r="441" spans="11:37" x14ac:dyDescent="0.25">
      <c r="K441" s="139"/>
      <c r="L441"/>
      <c r="M441" s="139"/>
      <c r="N441" s="139"/>
      <c r="O441"/>
      <c r="P441" s="139"/>
      <c r="Q441" s="139"/>
      <c r="R441"/>
      <c r="S441" s="139"/>
      <c r="T441" s="139"/>
      <c r="U441"/>
      <c r="V441"/>
      <c r="W441" s="140"/>
      <c r="X441" s="140"/>
      <c r="Y441" s="140"/>
      <c r="Z441" s="140"/>
      <c r="AA441" s="140"/>
      <c r="AB441" s="140"/>
      <c r="AC441" s="140"/>
      <c r="AD441" s="141"/>
      <c r="AE441" s="141"/>
      <c r="AF441" s="141"/>
      <c r="AG441"/>
      <c r="AH441"/>
      <c r="AI441"/>
      <c r="AJ441"/>
      <c r="AK441" s="141"/>
    </row>
    <row r="442" spans="11:37" x14ac:dyDescent="0.25">
      <c r="K442" s="139"/>
      <c r="L442"/>
      <c r="M442" s="139"/>
      <c r="N442" s="139"/>
      <c r="O442"/>
      <c r="P442" s="139"/>
      <c r="Q442" s="139"/>
      <c r="R442"/>
      <c r="S442" s="139"/>
      <c r="T442" s="139"/>
      <c r="U442"/>
      <c r="V442"/>
      <c r="W442" s="140"/>
      <c r="X442" s="140"/>
      <c r="Y442" s="140"/>
      <c r="Z442" s="140"/>
      <c r="AA442" s="140"/>
      <c r="AB442" s="140"/>
      <c r="AC442" s="140"/>
      <c r="AD442" s="141"/>
      <c r="AE442" s="141"/>
      <c r="AF442" s="141"/>
      <c r="AG442"/>
      <c r="AH442"/>
      <c r="AI442"/>
      <c r="AJ442"/>
      <c r="AK442" s="141"/>
    </row>
    <row r="443" spans="11:37" x14ac:dyDescent="0.25">
      <c r="K443" s="139"/>
      <c r="L443"/>
      <c r="M443" s="139"/>
      <c r="N443" s="139"/>
      <c r="O443"/>
      <c r="P443" s="139"/>
      <c r="Q443" s="139"/>
      <c r="R443"/>
      <c r="S443" s="139"/>
      <c r="T443" s="139"/>
      <c r="U443"/>
      <c r="V443"/>
      <c r="W443" s="140"/>
      <c r="X443" s="140"/>
      <c r="Y443" s="140"/>
      <c r="Z443" s="140"/>
      <c r="AA443" s="140"/>
      <c r="AB443" s="140"/>
      <c r="AC443" s="140"/>
      <c r="AD443" s="141"/>
      <c r="AE443" s="141"/>
      <c r="AF443" s="141"/>
      <c r="AG443"/>
      <c r="AH443"/>
      <c r="AI443"/>
      <c r="AJ443"/>
      <c r="AK443" s="141"/>
    </row>
    <row r="444" spans="11:37" x14ac:dyDescent="0.25">
      <c r="K444" s="139"/>
      <c r="L444"/>
      <c r="M444" s="139"/>
      <c r="N444" s="139"/>
      <c r="O444"/>
      <c r="P444" s="139"/>
      <c r="Q444" s="139"/>
      <c r="R444"/>
      <c r="S444" s="139"/>
      <c r="T444" s="139"/>
      <c r="U444"/>
      <c r="V444"/>
      <c r="W444" s="140"/>
      <c r="X444" s="140"/>
      <c r="Y444" s="140"/>
      <c r="Z444" s="140"/>
      <c r="AA444" s="140"/>
      <c r="AB444" s="140"/>
      <c r="AC444" s="140"/>
      <c r="AD444" s="141"/>
      <c r="AE444" s="141"/>
      <c r="AF444" s="141"/>
      <c r="AG444"/>
      <c r="AH444"/>
      <c r="AI444"/>
      <c r="AJ444"/>
      <c r="AK444" s="141"/>
    </row>
    <row r="445" spans="11:37" x14ac:dyDescent="0.25">
      <c r="K445" s="139"/>
      <c r="L445"/>
      <c r="M445" s="139"/>
      <c r="N445" s="139"/>
      <c r="O445"/>
      <c r="P445" s="139"/>
      <c r="Q445" s="139"/>
      <c r="R445"/>
      <c r="S445" s="139"/>
      <c r="T445" s="139"/>
      <c r="U445"/>
      <c r="V445"/>
      <c r="W445" s="140"/>
      <c r="X445" s="140"/>
      <c r="Y445" s="140"/>
      <c r="Z445" s="140"/>
      <c r="AA445" s="140"/>
      <c r="AB445" s="140"/>
      <c r="AC445" s="140"/>
      <c r="AD445" s="141"/>
      <c r="AE445" s="141"/>
      <c r="AF445" s="141"/>
      <c r="AG445"/>
      <c r="AH445"/>
      <c r="AI445"/>
      <c r="AJ445"/>
      <c r="AK445" s="141"/>
    </row>
    <row r="446" spans="11:37" x14ac:dyDescent="0.25">
      <c r="K446" s="139"/>
      <c r="L446"/>
      <c r="M446" s="139"/>
      <c r="N446" s="139"/>
      <c r="O446"/>
      <c r="P446" s="139"/>
      <c r="Q446" s="139"/>
      <c r="R446"/>
      <c r="S446" s="139"/>
      <c r="T446" s="139"/>
      <c r="U446"/>
      <c r="V446"/>
      <c r="W446" s="140"/>
      <c r="X446" s="140"/>
      <c r="Y446" s="140"/>
      <c r="Z446" s="140"/>
      <c r="AA446" s="140"/>
      <c r="AB446" s="140"/>
      <c r="AC446" s="140"/>
      <c r="AD446" s="141"/>
      <c r="AE446" s="141"/>
      <c r="AF446" s="141"/>
      <c r="AG446"/>
      <c r="AH446"/>
      <c r="AI446"/>
      <c r="AJ446"/>
      <c r="AK446" s="141"/>
    </row>
    <row r="447" spans="11:37" x14ac:dyDescent="0.25">
      <c r="K447" s="139"/>
      <c r="L447"/>
      <c r="M447" s="139"/>
      <c r="N447" s="139"/>
      <c r="O447"/>
      <c r="P447" s="139"/>
      <c r="Q447" s="139"/>
      <c r="R447"/>
      <c r="S447" s="139"/>
      <c r="T447" s="139"/>
      <c r="U447"/>
      <c r="V447"/>
      <c r="W447" s="140"/>
      <c r="X447" s="140"/>
      <c r="Y447" s="140"/>
      <c r="Z447" s="140"/>
      <c r="AA447" s="140"/>
      <c r="AB447" s="140"/>
      <c r="AC447" s="140"/>
      <c r="AD447" s="141"/>
      <c r="AE447" s="141"/>
      <c r="AF447" s="141"/>
      <c r="AG447"/>
      <c r="AH447"/>
      <c r="AI447"/>
      <c r="AJ447"/>
      <c r="AK447" s="141"/>
    </row>
    <row r="448" spans="11:37" x14ac:dyDescent="0.25">
      <c r="K448" s="139"/>
      <c r="L448"/>
      <c r="M448" s="139"/>
      <c r="N448" s="139"/>
      <c r="O448"/>
      <c r="P448" s="139"/>
      <c r="Q448" s="139"/>
      <c r="R448"/>
      <c r="S448" s="139"/>
      <c r="T448" s="139"/>
      <c r="U448"/>
      <c r="V448"/>
      <c r="W448" s="140"/>
      <c r="X448" s="140"/>
      <c r="Y448" s="140"/>
      <c r="Z448" s="140"/>
      <c r="AA448" s="140"/>
      <c r="AB448" s="140"/>
      <c r="AC448" s="140"/>
      <c r="AD448" s="141"/>
      <c r="AE448" s="141"/>
      <c r="AF448" s="141"/>
      <c r="AG448"/>
      <c r="AH448"/>
      <c r="AI448"/>
      <c r="AJ448"/>
      <c r="AK448" s="141"/>
    </row>
    <row r="449" spans="11:37" x14ac:dyDescent="0.25">
      <c r="K449" s="139"/>
      <c r="L449"/>
      <c r="M449" s="139"/>
      <c r="N449" s="139"/>
      <c r="O449"/>
      <c r="P449" s="139"/>
      <c r="Q449" s="139"/>
      <c r="R449"/>
      <c r="S449" s="139"/>
      <c r="T449" s="139"/>
      <c r="U449"/>
      <c r="V449"/>
      <c r="W449" s="140"/>
      <c r="X449" s="140"/>
      <c r="Y449" s="140"/>
      <c r="Z449" s="140"/>
      <c r="AA449" s="140"/>
      <c r="AB449" s="140"/>
      <c r="AC449" s="140"/>
      <c r="AD449" s="141"/>
      <c r="AE449" s="141"/>
      <c r="AF449" s="141"/>
      <c r="AG449"/>
      <c r="AH449"/>
      <c r="AI449"/>
      <c r="AJ449"/>
      <c r="AK449" s="141"/>
    </row>
    <row r="450" spans="11:37" x14ac:dyDescent="0.25">
      <c r="K450" s="139"/>
      <c r="L450"/>
      <c r="M450" s="139"/>
      <c r="N450" s="139"/>
      <c r="O450"/>
      <c r="P450" s="139"/>
      <c r="Q450" s="139"/>
      <c r="R450"/>
      <c r="S450" s="139"/>
      <c r="T450" s="139"/>
      <c r="U450"/>
      <c r="V450"/>
      <c r="W450" s="140"/>
      <c r="X450" s="140"/>
      <c r="Y450" s="140"/>
      <c r="Z450" s="140"/>
      <c r="AA450" s="140"/>
      <c r="AB450" s="140"/>
      <c r="AC450" s="140"/>
      <c r="AD450" s="141"/>
      <c r="AE450" s="141"/>
      <c r="AF450" s="141"/>
      <c r="AG450"/>
      <c r="AH450"/>
      <c r="AI450"/>
      <c r="AJ450"/>
      <c r="AK450" s="141"/>
    </row>
    <row r="451" spans="11:37" x14ac:dyDescent="0.25">
      <c r="K451" s="139"/>
      <c r="L451"/>
      <c r="M451" s="139"/>
      <c r="N451" s="139"/>
      <c r="O451"/>
      <c r="P451" s="139"/>
      <c r="Q451" s="139"/>
      <c r="R451"/>
      <c r="S451" s="139"/>
      <c r="T451" s="139"/>
      <c r="U451"/>
      <c r="V451"/>
      <c r="W451" s="140"/>
      <c r="X451" s="140"/>
      <c r="Y451" s="140"/>
      <c r="Z451" s="140"/>
      <c r="AA451" s="140"/>
      <c r="AB451" s="140"/>
      <c r="AC451" s="140"/>
      <c r="AD451" s="141"/>
      <c r="AE451" s="141"/>
      <c r="AF451" s="141"/>
      <c r="AG451"/>
      <c r="AH451"/>
      <c r="AI451"/>
      <c r="AJ451"/>
      <c r="AK451" s="141"/>
    </row>
    <row r="452" spans="11:37" x14ac:dyDescent="0.25">
      <c r="K452" s="139"/>
      <c r="L452"/>
      <c r="M452" s="139"/>
      <c r="N452" s="139"/>
      <c r="O452"/>
      <c r="P452" s="139"/>
      <c r="Q452" s="139"/>
      <c r="R452"/>
      <c r="S452" s="139"/>
      <c r="T452" s="139"/>
      <c r="U452"/>
      <c r="V452"/>
      <c r="W452" s="140"/>
      <c r="X452" s="140"/>
      <c r="Y452" s="140"/>
      <c r="Z452" s="140"/>
      <c r="AA452" s="140"/>
      <c r="AB452" s="140"/>
      <c r="AC452" s="140"/>
      <c r="AD452" s="141"/>
      <c r="AE452" s="141"/>
      <c r="AF452" s="141"/>
      <c r="AG452"/>
      <c r="AH452"/>
      <c r="AI452"/>
      <c r="AJ452"/>
      <c r="AK452" s="141"/>
    </row>
    <row r="453" spans="11:37" x14ac:dyDescent="0.25">
      <c r="K453" s="139"/>
      <c r="L453"/>
      <c r="M453" s="139"/>
      <c r="N453" s="139"/>
      <c r="O453"/>
      <c r="P453" s="139"/>
      <c r="Q453" s="139"/>
      <c r="R453"/>
      <c r="S453" s="139"/>
      <c r="T453" s="139"/>
      <c r="U453"/>
      <c r="V453"/>
      <c r="W453" s="140"/>
      <c r="X453" s="140"/>
      <c r="Y453" s="140"/>
      <c r="Z453" s="140"/>
      <c r="AA453" s="140"/>
      <c r="AB453" s="140"/>
      <c r="AC453" s="140"/>
      <c r="AD453" s="141"/>
      <c r="AE453" s="141"/>
      <c r="AF453" s="141"/>
      <c r="AG453"/>
      <c r="AH453"/>
      <c r="AI453"/>
      <c r="AJ453"/>
      <c r="AK453" s="141"/>
    </row>
    <row r="454" spans="11:37" x14ac:dyDescent="0.25">
      <c r="K454" s="139"/>
      <c r="L454"/>
      <c r="M454" s="139"/>
      <c r="N454" s="139"/>
      <c r="O454"/>
      <c r="P454" s="139"/>
      <c r="Q454" s="139"/>
      <c r="R454"/>
      <c r="S454" s="139"/>
      <c r="T454" s="139"/>
      <c r="U454"/>
      <c r="V454"/>
      <c r="W454" s="140"/>
      <c r="X454" s="140"/>
      <c r="Y454" s="140"/>
      <c r="Z454" s="140"/>
      <c r="AA454" s="140"/>
      <c r="AB454" s="140"/>
      <c r="AC454" s="140"/>
      <c r="AD454" s="141"/>
      <c r="AE454" s="141"/>
      <c r="AF454" s="141"/>
      <c r="AG454"/>
      <c r="AH454"/>
      <c r="AI454"/>
      <c r="AJ454"/>
      <c r="AK454" s="141"/>
    </row>
    <row r="455" spans="11:37" x14ac:dyDescent="0.25">
      <c r="K455" s="139"/>
      <c r="L455"/>
      <c r="M455" s="139"/>
      <c r="N455" s="139"/>
      <c r="O455"/>
      <c r="P455" s="139"/>
      <c r="Q455" s="139"/>
      <c r="R455"/>
      <c r="S455" s="139"/>
      <c r="T455" s="139"/>
      <c r="U455"/>
      <c r="V455"/>
      <c r="W455" s="140"/>
      <c r="X455" s="140"/>
      <c r="Y455" s="140"/>
      <c r="Z455" s="140"/>
      <c r="AA455" s="140"/>
      <c r="AB455" s="140"/>
      <c r="AC455" s="140"/>
      <c r="AD455" s="141"/>
      <c r="AE455" s="141"/>
      <c r="AF455" s="141"/>
      <c r="AG455"/>
      <c r="AH455"/>
      <c r="AI455"/>
      <c r="AJ455"/>
      <c r="AK455" s="141"/>
    </row>
    <row r="456" spans="11:37" x14ac:dyDescent="0.25">
      <c r="K456" s="139"/>
      <c r="L456"/>
      <c r="M456" s="139"/>
      <c r="N456" s="139"/>
      <c r="O456"/>
      <c r="P456" s="139"/>
      <c r="Q456" s="139"/>
      <c r="R456"/>
      <c r="S456" s="139"/>
      <c r="T456" s="139"/>
      <c r="U456"/>
      <c r="V456"/>
      <c r="W456" s="140"/>
      <c r="X456" s="140"/>
      <c r="Y456" s="140"/>
      <c r="Z456" s="140"/>
      <c r="AA456" s="140"/>
      <c r="AB456" s="140"/>
      <c r="AC456" s="140"/>
      <c r="AD456" s="141"/>
      <c r="AE456" s="141"/>
      <c r="AF456" s="141"/>
      <c r="AG456"/>
      <c r="AH456"/>
      <c r="AI456"/>
      <c r="AJ456"/>
      <c r="AK456" s="141"/>
    </row>
    <row r="457" spans="11:37" x14ac:dyDescent="0.25">
      <c r="K457" s="139"/>
      <c r="L457"/>
      <c r="M457" s="139"/>
      <c r="N457" s="139"/>
      <c r="O457"/>
      <c r="P457" s="139"/>
      <c r="Q457" s="139"/>
      <c r="R457"/>
      <c r="S457" s="139"/>
      <c r="T457" s="139"/>
      <c r="U457"/>
      <c r="V457"/>
      <c r="W457" s="140"/>
      <c r="X457" s="140"/>
      <c r="Y457" s="140"/>
      <c r="Z457" s="140"/>
      <c r="AA457" s="140"/>
      <c r="AB457" s="140"/>
      <c r="AC457" s="140"/>
      <c r="AD457" s="141"/>
      <c r="AE457" s="141"/>
      <c r="AF457" s="141"/>
      <c r="AG457"/>
      <c r="AH457"/>
      <c r="AI457"/>
      <c r="AJ457"/>
      <c r="AK457" s="141"/>
    </row>
    <row r="458" spans="11:37" x14ac:dyDescent="0.25">
      <c r="K458" s="139"/>
      <c r="L458"/>
      <c r="M458" s="139"/>
      <c r="N458" s="139"/>
      <c r="O458"/>
      <c r="P458" s="139"/>
      <c r="Q458" s="139"/>
      <c r="R458"/>
      <c r="S458" s="139"/>
      <c r="T458" s="139"/>
      <c r="U458"/>
      <c r="V458"/>
      <c r="W458" s="140"/>
      <c r="X458" s="140"/>
      <c r="Y458" s="140"/>
      <c r="Z458" s="140"/>
      <c r="AA458" s="140"/>
      <c r="AB458" s="140"/>
      <c r="AC458" s="140"/>
      <c r="AD458" s="141"/>
      <c r="AE458" s="141"/>
      <c r="AF458" s="141"/>
      <c r="AG458"/>
      <c r="AH458"/>
      <c r="AI458"/>
      <c r="AJ458"/>
      <c r="AK458" s="141"/>
    </row>
    <row r="459" spans="11:37" x14ac:dyDescent="0.25">
      <c r="K459" s="139"/>
      <c r="L459"/>
      <c r="M459" s="139"/>
      <c r="N459" s="139"/>
      <c r="O459"/>
      <c r="P459" s="139"/>
      <c r="Q459" s="139"/>
      <c r="R459"/>
      <c r="S459" s="139"/>
      <c r="T459" s="139"/>
      <c r="U459"/>
      <c r="V459"/>
      <c r="W459" s="140"/>
      <c r="X459" s="140"/>
      <c r="Y459" s="140"/>
      <c r="Z459" s="140"/>
      <c r="AA459" s="140"/>
      <c r="AB459" s="140"/>
      <c r="AC459" s="140"/>
      <c r="AD459" s="141"/>
      <c r="AE459" s="141"/>
      <c r="AF459" s="141"/>
      <c r="AG459"/>
      <c r="AH459"/>
      <c r="AI459"/>
      <c r="AJ459"/>
      <c r="AK459" s="141"/>
    </row>
    <row r="460" spans="11:37" x14ac:dyDescent="0.25">
      <c r="K460" s="139"/>
      <c r="L460"/>
      <c r="M460" s="139"/>
      <c r="N460" s="139"/>
      <c r="O460"/>
      <c r="P460" s="139"/>
      <c r="Q460" s="139"/>
      <c r="R460"/>
      <c r="S460" s="139"/>
      <c r="T460" s="139"/>
      <c r="U460"/>
      <c r="V460"/>
      <c r="W460" s="140"/>
      <c r="X460" s="140"/>
      <c r="Y460" s="140"/>
      <c r="Z460" s="140"/>
      <c r="AA460" s="140"/>
      <c r="AB460" s="140"/>
      <c r="AC460" s="140"/>
      <c r="AD460" s="141"/>
      <c r="AE460" s="141"/>
      <c r="AF460" s="141"/>
      <c r="AG460"/>
      <c r="AH460"/>
      <c r="AI460"/>
      <c r="AJ460"/>
      <c r="AK460" s="141"/>
    </row>
    <row r="461" spans="11:37" x14ac:dyDescent="0.25">
      <c r="K461" s="139"/>
      <c r="L461"/>
      <c r="M461" s="139"/>
      <c r="N461" s="139"/>
      <c r="O461"/>
      <c r="P461" s="139"/>
      <c r="Q461" s="139"/>
      <c r="R461"/>
      <c r="S461" s="139"/>
      <c r="T461" s="139"/>
      <c r="U461"/>
      <c r="V461"/>
      <c r="W461" s="140"/>
      <c r="X461" s="140"/>
      <c r="Y461" s="140"/>
      <c r="Z461" s="140"/>
      <c r="AA461" s="140"/>
      <c r="AB461" s="140"/>
      <c r="AC461" s="140"/>
      <c r="AD461" s="141"/>
      <c r="AE461" s="141"/>
      <c r="AF461" s="141"/>
      <c r="AG461"/>
      <c r="AH461"/>
      <c r="AI461"/>
      <c r="AJ461"/>
      <c r="AK461" s="141"/>
    </row>
    <row r="462" spans="11:37" x14ac:dyDescent="0.25">
      <c r="K462" s="139"/>
      <c r="L462"/>
      <c r="M462" s="139"/>
      <c r="N462" s="139"/>
      <c r="O462"/>
      <c r="P462" s="139"/>
      <c r="Q462" s="139"/>
      <c r="R462"/>
      <c r="S462" s="139"/>
      <c r="T462" s="139"/>
      <c r="U462"/>
      <c r="V462"/>
      <c r="W462" s="140"/>
      <c r="X462" s="140"/>
      <c r="Y462" s="140"/>
      <c r="Z462" s="140"/>
      <c r="AA462" s="140"/>
      <c r="AB462" s="140"/>
      <c r="AC462" s="140"/>
      <c r="AD462" s="141"/>
      <c r="AE462" s="141"/>
      <c r="AF462" s="141"/>
      <c r="AG462"/>
      <c r="AH462"/>
      <c r="AI462"/>
      <c r="AJ462"/>
      <c r="AK462" s="141"/>
    </row>
    <row r="463" spans="11:37" x14ac:dyDescent="0.25">
      <c r="K463" s="139"/>
      <c r="L463"/>
      <c r="M463" s="139"/>
      <c r="N463" s="139"/>
      <c r="O463"/>
      <c r="P463" s="139"/>
      <c r="Q463" s="139"/>
      <c r="R463"/>
      <c r="S463" s="139"/>
      <c r="T463" s="139"/>
      <c r="U463"/>
      <c r="V463"/>
      <c r="W463" s="140"/>
      <c r="X463" s="140"/>
      <c r="Y463" s="140"/>
      <c r="Z463" s="140"/>
      <c r="AA463" s="140"/>
      <c r="AB463" s="140"/>
      <c r="AC463" s="140"/>
      <c r="AD463" s="141"/>
      <c r="AE463" s="141"/>
      <c r="AF463" s="141"/>
      <c r="AG463"/>
      <c r="AH463"/>
      <c r="AI463"/>
      <c r="AJ463"/>
      <c r="AK463" s="141"/>
    </row>
    <row r="464" spans="11:37" x14ac:dyDescent="0.25">
      <c r="K464" s="139"/>
      <c r="L464"/>
      <c r="M464" s="139"/>
      <c r="N464" s="139"/>
      <c r="O464"/>
      <c r="P464" s="139"/>
      <c r="Q464" s="139"/>
      <c r="R464"/>
      <c r="S464" s="139"/>
      <c r="T464" s="139"/>
      <c r="U464"/>
      <c r="V464"/>
      <c r="W464" s="140"/>
      <c r="X464" s="140"/>
      <c r="Y464" s="140"/>
      <c r="Z464" s="140"/>
      <c r="AA464" s="140"/>
      <c r="AB464" s="140"/>
      <c r="AC464" s="140"/>
      <c r="AD464" s="141"/>
      <c r="AE464" s="141"/>
      <c r="AF464" s="141"/>
      <c r="AG464"/>
      <c r="AH464"/>
      <c r="AI464"/>
      <c r="AJ464"/>
      <c r="AK464" s="141"/>
    </row>
    <row r="465" spans="11:37" x14ac:dyDescent="0.25">
      <c r="K465" s="139"/>
      <c r="L465"/>
      <c r="M465" s="139"/>
      <c r="N465" s="139"/>
      <c r="O465"/>
      <c r="P465" s="139"/>
      <c r="Q465" s="139"/>
      <c r="R465"/>
      <c r="S465" s="139"/>
      <c r="T465" s="139"/>
      <c r="U465"/>
      <c r="V465"/>
      <c r="W465" s="140"/>
      <c r="X465" s="140"/>
      <c r="Y465" s="140"/>
      <c r="Z465" s="140"/>
      <c r="AA465" s="140"/>
      <c r="AB465" s="140"/>
      <c r="AC465" s="140"/>
      <c r="AD465" s="141"/>
      <c r="AE465" s="141"/>
      <c r="AF465" s="141"/>
      <c r="AG465"/>
      <c r="AH465"/>
      <c r="AI465"/>
      <c r="AJ465"/>
      <c r="AK465" s="141"/>
    </row>
    <row r="466" spans="11:37" x14ac:dyDescent="0.25">
      <c r="K466" s="139"/>
      <c r="L466"/>
      <c r="M466" s="139"/>
      <c r="N466" s="139"/>
      <c r="O466"/>
      <c r="P466" s="139"/>
      <c r="Q466" s="139"/>
      <c r="R466"/>
      <c r="S466" s="139"/>
      <c r="T466" s="139"/>
      <c r="U466"/>
      <c r="V466"/>
      <c r="W466" s="140"/>
      <c r="X466" s="140"/>
      <c r="Y466" s="140"/>
      <c r="Z466" s="140"/>
      <c r="AA466" s="140"/>
      <c r="AB466" s="140"/>
      <c r="AC466" s="140"/>
      <c r="AD466" s="141"/>
      <c r="AE466" s="141"/>
      <c r="AF466" s="141"/>
      <c r="AG466"/>
      <c r="AH466"/>
      <c r="AI466"/>
      <c r="AJ466"/>
      <c r="AK466" s="141"/>
    </row>
    <row r="467" spans="11:37" x14ac:dyDescent="0.25">
      <c r="K467" s="139"/>
      <c r="L467"/>
      <c r="M467" s="139"/>
      <c r="N467" s="139"/>
      <c r="O467"/>
      <c r="P467" s="139"/>
      <c r="Q467" s="139"/>
      <c r="R467"/>
      <c r="S467" s="139"/>
      <c r="T467" s="139"/>
      <c r="U467"/>
      <c r="V467"/>
      <c r="W467" s="140"/>
      <c r="X467" s="140"/>
      <c r="Y467" s="140"/>
      <c r="Z467" s="140"/>
      <c r="AA467" s="140"/>
      <c r="AB467" s="140"/>
      <c r="AC467" s="140"/>
      <c r="AD467" s="141"/>
      <c r="AE467" s="141"/>
      <c r="AF467" s="141"/>
      <c r="AG467"/>
      <c r="AH467"/>
      <c r="AI467"/>
      <c r="AJ467"/>
      <c r="AK467" s="141"/>
    </row>
    <row r="468" spans="11:37" x14ac:dyDescent="0.25">
      <c r="K468" s="139"/>
      <c r="L468"/>
      <c r="M468" s="139"/>
      <c r="N468" s="139"/>
      <c r="O468"/>
      <c r="P468" s="139"/>
      <c r="Q468" s="139"/>
      <c r="R468"/>
      <c r="S468" s="139"/>
      <c r="T468" s="139"/>
      <c r="U468"/>
      <c r="V468"/>
      <c r="W468" s="140"/>
      <c r="X468" s="140"/>
      <c r="Y468" s="140"/>
      <c r="Z468" s="140"/>
      <c r="AA468" s="140"/>
      <c r="AB468" s="140"/>
      <c r="AC468" s="140"/>
      <c r="AD468" s="141"/>
      <c r="AE468" s="141"/>
      <c r="AF468" s="141"/>
      <c r="AG468"/>
      <c r="AH468"/>
      <c r="AI468"/>
      <c r="AJ468"/>
      <c r="AK468" s="141"/>
    </row>
    <row r="469" spans="11:37" x14ac:dyDescent="0.25">
      <c r="K469" s="139"/>
      <c r="L469"/>
      <c r="M469" s="139"/>
      <c r="N469" s="139"/>
      <c r="O469"/>
      <c r="P469" s="139"/>
      <c r="Q469" s="139"/>
      <c r="R469"/>
      <c r="S469" s="139"/>
      <c r="T469" s="139"/>
      <c r="U469"/>
      <c r="V469"/>
      <c r="W469" s="140"/>
      <c r="X469" s="140"/>
      <c r="Y469" s="140"/>
      <c r="Z469" s="140"/>
      <c r="AA469" s="140"/>
      <c r="AB469" s="140"/>
      <c r="AC469" s="140"/>
      <c r="AD469" s="141"/>
      <c r="AE469" s="141"/>
      <c r="AF469" s="141"/>
      <c r="AG469"/>
      <c r="AH469"/>
      <c r="AI469"/>
      <c r="AJ469"/>
      <c r="AK469" s="141"/>
    </row>
    <row r="470" spans="11:37" x14ac:dyDescent="0.25">
      <c r="K470" s="139"/>
      <c r="L470"/>
      <c r="M470" s="139"/>
      <c r="N470" s="139"/>
      <c r="O470"/>
      <c r="P470" s="139"/>
      <c r="Q470" s="139"/>
      <c r="R470"/>
      <c r="S470" s="139"/>
      <c r="T470" s="139"/>
      <c r="U470"/>
      <c r="V470"/>
      <c r="W470" s="140"/>
      <c r="X470" s="140"/>
      <c r="Y470" s="140"/>
      <c r="Z470" s="140"/>
      <c r="AA470" s="140"/>
      <c r="AB470" s="140"/>
      <c r="AC470" s="140"/>
      <c r="AD470" s="141"/>
      <c r="AE470" s="141"/>
      <c r="AF470" s="141"/>
      <c r="AG470"/>
      <c r="AH470"/>
      <c r="AI470"/>
      <c r="AJ470"/>
      <c r="AK470" s="141"/>
    </row>
    <row r="471" spans="11:37" x14ac:dyDescent="0.25">
      <c r="K471" s="139"/>
      <c r="L471"/>
      <c r="M471" s="139"/>
      <c r="N471" s="139"/>
      <c r="O471"/>
      <c r="P471" s="139"/>
      <c r="Q471" s="139"/>
      <c r="R471"/>
      <c r="S471" s="139"/>
      <c r="T471" s="139"/>
      <c r="U471"/>
      <c r="V471"/>
      <c r="W471" s="140"/>
      <c r="X471" s="140"/>
      <c r="Y471" s="140"/>
      <c r="Z471" s="140"/>
      <c r="AA471" s="140"/>
      <c r="AB471" s="140"/>
      <c r="AC471" s="140"/>
      <c r="AD471" s="141"/>
      <c r="AE471" s="141"/>
      <c r="AF471" s="141"/>
      <c r="AG471"/>
      <c r="AH471"/>
      <c r="AI471"/>
      <c r="AJ471"/>
      <c r="AK471" s="141"/>
    </row>
    <row r="472" spans="11:37" x14ac:dyDescent="0.25">
      <c r="K472" s="139"/>
      <c r="L472"/>
      <c r="M472" s="139"/>
      <c r="N472" s="139"/>
      <c r="O472"/>
      <c r="P472" s="139"/>
      <c r="Q472" s="139"/>
      <c r="R472"/>
      <c r="S472" s="139"/>
      <c r="T472" s="139"/>
      <c r="U472"/>
      <c r="V472"/>
      <c r="W472" s="140"/>
      <c r="X472" s="140"/>
      <c r="Y472" s="140"/>
      <c r="Z472" s="140"/>
      <c r="AA472" s="140"/>
      <c r="AB472" s="140"/>
      <c r="AC472" s="140"/>
      <c r="AD472" s="141"/>
      <c r="AE472" s="141"/>
      <c r="AF472" s="141"/>
      <c r="AG472"/>
      <c r="AH472"/>
      <c r="AI472"/>
      <c r="AJ472"/>
      <c r="AK472" s="141"/>
    </row>
    <row r="473" spans="11:37" x14ac:dyDescent="0.25">
      <c r="K473" s="139"/>
      <c r="L473"/>
      <c r="M473" s="139"/>
      <c r="N473" s="139"/>
      <c r="O473"/>
      <c r="P473" s="139"/>
      <c r="Q473" s="139"/>
      <c r="R473"/>
      <c r="S473" s="139"/>
      <c r="T473" s="139"/>
      <c r="U473"/>
      <c r="V473"/>
      <c r="W473" s="140"/>
      <c r="X473" s="140"/>
      <c r="Y473" s="140"/>
      <c r="Z473" s="140"/>
      <c r="AA473" s="140"/>
      <c r="AB473" s="140"/>
      <c r="AC473" s="140"/>
      <c r="AD473" s="141"/>
      <c r="AE473" s="141"/>
      <c r="AF473" s="141"/>
      <c r="AG473"/>
      <c r="AH473"/>
      <c r="AI473"/>
      <c r="AJ473"/>
      <c r="AK473" s="141"/>
    </row>
    <row r="474" spans="11:37" x14ac:dyDescent="0.25">
      <c r="K474" s="139"/>
      <c r="L474"/>
      <c r="M474" s="139"/>
      <c r="N474" s="139"/>
      <c r="O474"/>
      <c r="P474" s="139"/>
      <c r="Q474" s="139"/>
      <c r="R474"/>
      <c r="S474" s="139"/>
      <c r="T474" s="139"/>
      <c r="U474"/>
      <c r="V474"/>
      <c r="W474" s="140"/>
      <c r="X474" s="140"/>
      <c r="Y474" s="140"/>
      <c r="Z474" s="140"/>
      <c r="AA474" s="140"/>
      <c r="AB474" s="140"/>
      <c r="AC474" s="140"/>
      <c r="AD474" s="141"/>
      <c r="AE474" s="141"/>
      <c r="AF474" s="141"/>
      <c r="AG474"/>
      <c r="AH474"/>
      <c r="AI474"/>
      <c r="AJ474"/>
      <c r="AK474" s="141"/>
    </row>
    <row r="475" spans="11:37" x14ac:dyDescent="0.25">
      <c r="K475" s="139"/>
      <c r="L475"/>
      <c r="M475" s="139"/>
      <c r="N475" s="139"/>
      <c r="O475"/>
      <c r="P475" s="139"/>
      <c r="Q475" s="139"/>
      <c r="R475"/>
      <c r="S475" s="139"/>
      <c r="T475" s="139"/>
      <c r="U475"/>
      <c r="V475"/>
      <c r="W475" s="140"/>
      <c r="X475" s="140"/>
      <c r="Y475" s="140"/>
      <c r="Z475" s="140"/>
      <c r="AA475" s="140"/>
      <c r="AB475" s="140"/>
      <c r="AC475" s="140"/>
      <c r="AD475" s="141"/>
      <c r="AE475" s="141"/>
      <c r="AF475" s="141"/>
      <c r="AG475"/>
      <c r="AH475"/>
      <c r="AI475"/>
      <c r="AJ475"/>
      <c r="AK475" s="141"/>
    </row>
    <row r="476" spans="11:37" x14ac:dyDescent="0.25">
      <c r="K476" s="139"/>
      <c r="L476"/>
      <c r="M476" s="139"/>
      <c r="N476" s="139"/>
      <c r="O476"/>
      <c r="P476" s="139"/>
      <c r="Q476" s="139"/>
      <c r="R476"/>
      <c r="S476" s="139"/>
      <c r="T476" s="139"/>
      <c r="U476"/>
      <c r="V476"/>
      <c r="W476" s="140"/>
      <c r="X476" s="140"/>
      <c r="Y476" s="140"/>
      <c r="Z476" s="140"/>
      <c r="AA476" s="140"/>
      <c r="AB476" s="140"/>
      <c r="AC476" s="140"/>
      <c r="AD476" s="141"/>
      <c r="AE476" s="141"/>
      <c r="AF476" s="141"/>
      <c r="AG476"/>
      <c r="AH476"/>
      <c r="AI476"/>
      <c r="AJ476"/>
      <c r="AK476" s="141"/>
    </row>
    <row r="477" spans="11:37" x14ac:dyDescent="0.25">
      <c r="K477" s="139"/>
      <c r="L477"/>
      <c r="M477" s="139"/>
      <c r="N477" s="139"/>
      <c r="O477"/>
      <c r="P477" s="139"/>
      <c r="Q477" s="139"/>
      <c r="R477"/>
      <c r="S477" s="139"/>
      <c r="T477" s="139"/>
      <c r="U477"/>
      <c r="V477"/>
      <c r="W477" s="140"/>
      <c r="X477" s="140"/>
      <c r="Y477" s="140"/>
      <c r="Z477" s="140"/>
      <c r="AA477" s="140"/>
      <c r="AB477" s="140"/>
      <c r="AC477" s="140"/>
      <c r="AD477" s="141"/>
      <c r="AE477" s="141"/>
      <c r="AF477" s="141"/>
      <c r="AG477"/>
      <c r="AH477"/>
      <c r="AI477"/>
      <c r="AJ477"/>
      <c r="AK477" s="141"/>
    </row>
    <row r="478" spans="11:37" x14ac:dyDescent="0.25">
      <c r="K478" s="139"/>
      <c r="L478"/>
      <c r="M478" s="139"/>
      <c r="N478" s="139"/>
      <c r="O478"/>
      <c r="P478" s="139"/>
      <c r="Q478" s="139"/>
      <c r="R478"/>
      <c r="S478" s="139"/>
      <c r="T478" s="139"/>
      <c r="U478"/>
      <c r="V478"/>
      <c r="W478" s="140"/>
      <c r="X478" s="140"/>
      <c r="Y478" s="140"/>
      <c r="Z478" s="140"/>
      <c r="AA478" s="140"/>
      <c r="AB478" s="140"/>
      <c r="AC478" s="140"/>
      <c r="AD478" s="141"/>
      <c r="AE478" s="141"/>
      <c r="AF478" s="141"/>
      <c r="AG478"/>
      <c r="AH478"/>
      <c r="AI478"/>
      <c r="AJ478"/>
      <c r="AK478" s="141"/>
    </row>
    <row r="479" spans="11:37" x14ac:dyDescent="0.25">
      <c r="K479" s="139"/>
      <c r="L479"/>
      <c r="M479" s="139"/>
      <c r="N479" s="139"/>
      <c r="O479"/>
      <c r="P479" s="139"/>
      <c r="Q479" s="139"/>
      <c r="R479"/>
      <c r="S479" s="139"/>
      <c r="T479" s="139"/>
      <c r="U479"/>
      <c r="V479"/>
      <c r="W479" s="140"/>
      <c r="X479" s="140"/>
      <c r="Y479" s="140"/>
      <c r="Z479" s="140"/>
      <c r="AA479" s="140"/>
      <c r="AB479" s="140"/>
      <c r="AC479" s="140"/>
      <c r="AD479" s="141"/>
      <c r="AE479" s="141"/>
      <c r="AF479" s="141"/>
      <c r="AG479"/>
      <c r="AH479"/>
      <c r="AI479"/>
      <c r="AJ479"/>
      <c r="AK479" s="141"/>
    </row>
    <row r="480" spans="11:37" x14ac:dyDescent="0.25">
      <c r="K480" s="139"/>
      <c r="L480"/>
      <c r="M480" s="139"/>
      <c r="N480" s="139"/>
      <c r="O480"/>
      <c r="P480" s="139"/>
      <c r="Q480" s="139"/>
      <c r="R480"/>
      <c r="S480" s="139"/>
      <c r="T480" s="139"/>
      <c r="U480"/>
      <c r="V480"/>
      <c r="W480" s="140"/>
      <c r="X480" s="140"/>
      <c r="Y480" s="140"/>
      <c r="Z480" s="140"/>
      <c r="AA480" s="140"/>
      <c r="AB480" s="140"/>
      <c r="AC480" s="140"/>
      <c r="AD480" s="141"/>
      <c r="AE480" s="141"/>
      <c r="AF480" s="141"/>
      <c r="AG480"/>
      <c r="AH480"/>
      <c r="AI480"/>
      <c r="AJ480"/>
      <c r="AK480" s="141"/>
    </row>
    <row r="481" spans="11:37" x14ac:dyDescent="0.25">
      <c r="K481" s="139"/>
      <c r="L481"/>
      <c r="M481" s="139"/>
      <c r="N481" s="139"/>
      <c r="O481"/>
      <c r="P481" s="139"/>
      <c r="Q481" s="139"/>
      <c r="R481"/>
      <c r="S481" s="139"/>
      <c r="T481" s="139"/>
      <c r="U481"/>
      <c r="V481"/>
      <c r="W481" s="140"/>
      <c r="X481" s="140"/>
      <c r="Y481" s="140"/>
      <c r="Z481" s="140"/>
      <c r="AA481" s="140"/>
      <c r="AB481" s="140"/>
      <c r="AC481" s="140"/>
      <c r="AD481" s="141"/>
      <c r="AE481" s="141"/>
      <c r="AF481" s="141"/>
      <c r="AG481"/>
      <c r="AH481"/>
      <c r="AI481"/>
      <c r="AJ481"/>
      <c r="AK481" s="141"/>
    </row>
    <row r="482" spans="11:37" x14ac:dyDescent="0.25">
      <c r="K482" s="139"/>
      <c r="L482"/>
      <c r="M482" s="139"/>
      <c r="N482" s="139"/>
      <c r="O482"/>
      <c r="P482" s="139"/>
      <c r="Q482" s="139"/>
      <c r="R482"/>
      <c r="S482" s="139"/>
      <c r="T482" s="139"/>
      <c r="U482"/>
      <c r="V482"/>
      <c r="W482" s="140"/>
      <c r="X482" s="140"/>
      <c r="Y482" s="140"/>
      <c r="Z482" s="140"/>
      <c r="AA482" s="140"/>
      <c r="AB482" s="140"/>
      <c r="AC482" s="140"/>
      <c r="AD482" s="141"/>
      <c r="AE482" s="141"/>
      <c r="AF482" s="141"/>
      <c r="AG482"/>
      <c r="AH482"/>
      <c r="AI482"/>
      <c r="AJ482"/>
      <c r="AK482" s="141"/>
    </row>
    <row r="483" spans="11:37" x14ac:dyDescent="0.25">
      <c r="K483" s="139"/>
      <c r="L483"/>
      <c r="M483" s="139"/>
      <c r="N483" s="139"/>
      <c r="O483"/>
      <c r="P483" s="139"/>
      <c r="Q483" s="139"/>
      <c r="R483"/>
      <c r="S483" s="139"/>
      <c r="T483" s="139"/>
      <c r="U483"/>
      <c r="V483"/>
      <c r="W483" s="140"/>
      <c r="X483" s="140"/>
      <c r="Y483" s="140"/>
      <c r="Z483" s="140"/>
      <c r="AA483" s="140"/>
      <c r="AB483" s="140"/>
      <c r="AC483" s="140"/>
      <c r="AD483" s="141"/>
      <c r="AE483" s="141"/>
      <c r="AF483" s="141"/>
      <c r="AG483"/>
      <c r="AH483"/>
      <c r="AI483"/>
      <c r="AJ483"/>
      <c r="AK483" s="141"/>
    </row>
    <row r="484" spans="11:37" x14ac:dyDescent="0.25">
      <c r="K484" s="139"/>
      <c r="L484"/>
      <c r="M484" s="139"/>
      <c r="N484" s="139"/>
      <c r="O484"/>
      <c r="P484" s="139"/>
      <c r="Q484" s="139"/>
      <c r="R484"/>
      <c r="S484" s="139"/>
      <c r="T484" s="139"/>
      <c r="U484"/>
      <c r="V484"/>
      <c r="W484" s="140"/>
      <c r="X484" s="140"/>
      <c r="Y484" s="140"/>
      <c r="Z484" s="140"/>
      <c r="AA484" s="140"/>
      <c r="AB484" s="140"/>
      <c r="AC484" s="140"/>
      <c r="AD484" s="141"/>
      <c r="AE484" s="141"/>
      <c r="AF484" s="141"/>
      <c r="AG484"/>
      <c r="AH484"/>
      <c r="AI484"/>
      <c r="AJ484"/>
      <c r="AK484" s="141"/>
    </row>
    <row r="485" spans="11:37" x14ac:dyDescent="0.25">
      <c r="K485" s="139"/>
      <c r="L485"/>
      <c r="M485" s="139"/>
      <c r="N485" s="139"/>
      <c r="O485"/>
      <c r="P485" s="139"/>
      <c r="Q485" s="139"/>
      <c r="R485"/>
      <c r="S485" s="139"/>
      <c r="T485" s="139"/>
      <c r="U485"/>
      <c r="V485"/>
      <c r="W485" s="140"/>
      <c r="X485" s="140"/>
      <c r="Y485" s="140"/>
      <c r="Z485" s="140"/>
      <c r="AA485" s="140"/>
      <c r="AB485" s="140"/>
      <c r="AC485" s="140"/>
      <c r="AD485" s="141"/>
      <c r="AE485" s="141"/>
      <c r="AF485" s="141"/>
      <c r="AG485"/>
      <c r="AH485"/>
      <c r="AI485"/>
      <c r="AJ485"/>
      <c r="AK485" s="141"/>
    </row>
    <row r="486" spans="11:37" x14ac:dyDescent="0.25">
      <c r="K486" s="139"/>
      <c r="L486"/>
      <c r="M486" s="139"/>
      <c r="N486" s="139"/>
      <c r="O486"/>
      <c r="P486" s="139"/>
      <c r="Q486" s="139"/>
      <c r="R486"/>
      <c r="S486" s="139"/>
      <c r="T486" s="139"/>
      <c r="U486"/>
      <c r="V486"/>
      <c r="W486" s="140"/>
      <c r="X486" s="140"/>
      <c r="Y486" s="140"/>
      <c r="Z486" s="140"/>
      <c r="AA486" s="140"/>
      <c r="AB486" s="140"/>
      <c r="AC486" s="140"/>
      <c r="AD486" s="141"/>
      <c r="AE486" s="141"/>
      <c r="AF486" s="141"/>
      <c r="AG486"/>
      <c r="AH486"/>
      <c r="AI486"/>
      <c r="AJ486"/>
      <c r="AK486" s="141"/>
    </row>
    <row r="487" spans="11:37" x14ac:dyDescent="0.25">
      <c r="K487" s="139"/>
      <c r="L487"/>
      <c r="M487" s="139"/>
      <c r="N487" s="139"/>
      <c r="O487"/>
      <c r="P487" s="139"/>
      <c r="Q487" s="139"/>
      <c r="R487"/>
      <c r="S487" s="139"/>
      <c r="T487" s="139"/>
      <c r="U487"/>
      <c r="V487"/>
      <c r="W487" s="140"/>
      <c r="X487" s="140"/>
      <c r="Y487" s="140"/>
      <c r="Z487" s="140"/>
      <c r="AA487" s="140"/>
      <c r="AB487" s="140"/>
      <c r="AC487" s="140"/>
      <c r="AD487" s="141"/>
      <c r="AE487" s="141"/>
      <c r="AF487" s="141"/>
      <c r="AG487"/>
      <c r="AH487"/>
      <c r="AI487"/>
      <c r="AJ487"/>
      <c r="AK487" s="141"/>
    </row>
    <row r="488" spans="11:37" x14ac:dyDescent="0.25">
      <c r="K488" s="139"/>
      <c r="L488"/>
      <c r="M488" s="139"/>
      <c r="N488" s="139"/>
      <c r="O488"/>
      <c r="P488" s="139"/>
      <c r="Q488" s="139"/>
      <c r="R488"/>
      <c r="S488" s="139"/>
      <c r="T488" s="139"/>
      <c r="U488"/>
      <c r="V488"/>
      <c r="W488" s="140"/>
      <c r="X488" s="140"/>
      <c r="Y488" s="140"/>
      <c r="Z488" s="140"/>
      <c r="AA488" s="140"/>
      <c r="AB488" s="140"/>
      <c r="AC488" s="140"/>
      <c r="AD488" s="141"/>
      <c r="AE488" s="141"/>
      <c r="AF488" s="141"/>
      <c r="AG488"/>
      <c r="AH488"/>
      <c r="AI488"/>
      <c r="AJ488"/>
      <c r="AK488" s="141"/>
    </row>
    <row r="489" spans="11:37" x14ac:dyDescent="0.25">
      <c r="K489" s="139"/>
      <c r="L489"/>
      <c r="M489" s="139"/>
      <c r="N489" s="139"/>
      <c r="O489"/>
      <c r="P489" s="139"/>
      <c r="Q489" s="139"/>
      <c r="R489"/>
      <c r="S489" s="139"/>
      <c r="T489" s="139"/>
      <c r="U489"/>
      <c r="V489"/>
      <c r="W489" s="140"/>
      <c r="X489" s="140"/>
      <c r="Y489" s="140"/>
      <c r="Z489" s="140"/>
      <c r="AA489" s="140"/>
      <c r="AB489" s="140"/>
      <c r="AC489" s="140"/>
      <c r="AD489" s="141"/>
      <c r="AE489" s="141"/>
      <c r="AF489" s="141"/>
      <c r="AG489"/>
      <c r="AH489"/>
      <c r="AI489"/>
      <c r="AJ489"/>
      <c r="AK489" s="141"/>
    </row>
    <row r="490" spans="11:37" x14ac:dyDescent="0.25">
      <c r="K490" s="139"/>
      <c r="L490"/>
      <c r="M490" s="139"/>
      <c r="N490" s="139"/>
      <c r="O490"/>
      <c r="P490" s="139"/>
      <c r="Q490" s="139"/>
      <c r="R490"/>
      <c r="S490" s="139"/>
      <c r="T490" s="139"/>
      <c r="U490"/>
      <c r="V490"/>
      <c r="W490" s="140"/>
      <c r="X490" s="140"/>
      <c r="Y490" s="140"/>
      <c r="Z490" s="140"/>
      <c r="AA490" s="140"/>
      <c r="AB490" s="140"/>
      <c r="AC490" s="140"/>
      <c r="AD490" s="141"/>
      <c r="AE490" s="141"/>
      <c r="AF490" s="141"/>
      <c r="AG490"/>
      <c r="AH490"/>
      <c r="AI490"/>
      <c r="AJ490"/>
      <c r="AK490" s="141"/>
    </row>
    <row r="491" spans="11:37" x14ac:dyDescent="0.25">
      <c r="K491" s="139"/>
      <c r="L491"/>
      <c r="M491" s="139"/>
      <c r="N491" s="139"/>
      <c r="O491"/>
      <c r="P491" s="139"/>
      <c r="Q491" s="139"/>
      <c r="R491"/>
      <c r="S491" s="139"/>
      <c r="T491" s="139"/>
      <c r="U491"/>
      <c r="V491"/>
      <c r="W491" s="140"/>
      <c r="X491" s="140"/>
      <c r="Y491" s="140"/>
      <c r="Z491" s="140"/>
      <c r="AA491" s="140"/>
      <c r="AB491" s="140"/>
      <c r="AC491" s="140"/>
      <c r="AD491" s="141"/>
      <c r="AE491" s="141"/>
      <c r="AF491" s="141"/>
      <c r="AG491"/>
      <c r="AH491"/>
      <c r="AI491"/>
      <c r="AJ491"/>
      <c r="AK491" s="141"/>
    </row>
    <row r="492" spans="11:37" x14ac:dyDescent="0.25">
      <c r="K492" s="139"/>
      <c r="L492"/>
      <c r="M492" s="139"/>
      <c r="N492" s="139"/>
      <c r="O492"/>
      <c r="P492" s="139"/>
      <c r="Q492" s="139"/>
      <c r="R492"/>
      <c r="S492" s="139"/>
      <c r="T492" s="139"/>
      <c r="U492"/>
      <c r="V492"/>
      <c r="W492" s="140"/>
      <c r="X492" s="140"/>
      <c r="Y492" s="140"/>
      <c r="Z492" s="140"/>
      <c r="AA492" s="140"/>
      <c r="AB492" s="140"/>
      <c r="AC492" s="140"/>
      <c r="AD492" s="141"/>
      <c r="AE492" s="141"/>
      <c r="AF492" s="141"/>
      <c r="AG492"/>
      <c r="AH492"/>
      <c r="AI492"/>
      <c r="AJ492"/>
      <c r="AK492" s="141"/>
    </row>
    <row r="493" spans="11:37" x14ac:dyDescent="0.25">
      <c r="K493" s="139"/>
      <c r="L493"/>
      <c r="M493" s="139"/>
      <c r="N493" s="139"/>
      <c r="O493"/>
      <c r="P493" s="139"/>
      <c r="Q493" s="139"/>
      <c r="R493"/>
      <c r="S493" s="139"/>
      <c r="T493" s="139"/>
      <c r="U493"/>
      <c r="V493"/>
      <c r="W493" s="140"/>
      <c r="X493" s="140"/>
      <c r="Y493" s="140"/>
      <c r="Z493" s="140"/>
      <c r="AA493" s="140"/>
      <c r="AB493" s="140"/>
      <c r="AC493" s="140"/>
      <c r="AD493" s="141"/>
      <c r="AE493" s="141"/>
      <c r="AF493" s="141"/>
      <c r="AG493"/>
      <c r="AH493"/>
      <c r="AI493"/>
      <c r="AJ493"/>
      <c r="AK493" s="141"/>
    </row>
    <row r="494" spans="11:37" x14ac:dyDescent="0.25">
      <c r="K494" s="139"/>
      <c r="L494"/>
      <c r="M494" s="139"/>
      <c r="N494" s="139"/>
      <c r="O494"/>
      <c r="P494" s="139"/>
      <c r="Q494" s="139"/>
      <c r="R494"/>
      <c r="S494" s="139"/>
      <c r="T494" s="139"/>
      <c r="U494"/>
      <c r="V494"/>
      <c r="W494" s="140"/>
      <c r="X494" s="140"/>
      <c r="Y494" s="140"/>
      <c r="Z494" s="140"/>
      <c r="AA494" s="140"/>
      <c r="AB494" s="140"/>
      <c r="AC494" s="140"/>
      <c r="AD494" s="141"/>
      <c r="AE494" s="141"/>
      <c r="AF494" s="141"/>
      <c r="AG494"/>
      <c r="AH494"/>
      <c r="AI494"/>
      <c r="AJ494"/>
      <c r="AK494" s="141"/>
    </row>
    <row r="495" spans="11:37" x14ac:dyDescent="0.25">
      <c r="K495" s="139"/>
      <c r="L495"/>
      <c r="M495" s="139"/>
      <c r="N495" s="139"/>
      <c r="O495"/>
      <c r="P495" s="139"/>
      <c r="Q495" s="139"/>
      <c r="R495"/>
      <c r="S495" s="139"/>
      <c r="T495" s="139"/>
      <c r="U495"/>
      <c r="V495"/>
      <c r="W495" s="140"/>
      <c r="X495" s="140"/>
      <c r="Y495" s="140"/>
      <c r="Z495" s="140"/>
      <c r="AA495" s="140"/>
      <c r="AB495" s="140"/>
      <c r="AC495" s="140"/>
      <c r="AD495" s="141"/>
      <c r="AE495" s="141"/>
      <c r="AF495" s="141"/>
      <c r="AG495"/>
      <c r="AH495"/>
      <c r="AI495"/>
      <c r="AJ495"/>
      <c r="AK495" s="141"/>
    </row>
    <row r="496" spans="11:37" x14ac:dyDescent="0.25">
      <c r="K496" s="139"/>
      <c r="L496"/>
      <c r="M496" s="139"/>
      <c r="N496" s="139"/>
      <c r="O496"/>
      <c r="P496" s="139"/>
      <c r="Q496" s="139"/>
      <c r="R496"/>
      <c r="S496" s="139"/>
      <c r="T496" s="139"/>
      <c r="U496"/>
      <c r="V496"/>
      <c r="W496" s="140"/>
      <c r="X496" s="140"/>
      <c r="Y496" s="140"/>
      <c r="Z496" s="140"/>
      <c r="AA496" s="140"/>
      <c r="AB496" s="140"/>
      <c r="AC496" s="140"/>
      <c r="AD496" s="141"/>
      <c r="AE496" s="141"/>
      <c r="AF496" s="141"/>
      <c r="AG496"/>
      <c r="AH496"/>
      <c r="AI496"/>
      <c r="AJ496"/>
      <c r="AK496" s="141"/>
    </row>
    <row r="497" spans="11:37" x14ac:dyDescent="0.25">
      <c r="K497" s="139"/>
      <c r="L497"/>
      <c r="M497" s="139"/>
      <c r="N497" s="139"/>
      <c r="O497"/>
      <c r="P497" s="139"/>
      <c r="Q497" s="139"/>
      <c r="R497"/>
      <c r="S497" s="139"/>
      <c r="T497" s="139"/>
      <c r="U497"/>
      <c r="V497"/>
      <c r="W497" s="140"/>
      <c r="X497" s="140"/>
      <c r="Y497" s="140"/>
      <c r="Z497" s="140"/>
      <c r="AA497" s="140"/>
      <c r="AB497" s="140"/>
      <c r="AC497" s="140"/>
      <c r="AD497" s="141"/>
      <c r="AE497" s="141"/>
      <c r="AF497" s="141"/>
      <c r="AG497"/>
      <c r="AH497"/>
      <c r="AI497"/>
      <c r="AJ497"/>
      <c r="AK497" s="141"/>
    </row>
    <row r="498" spans="11:37" x14ac:dyDescent="0.25">
      <c r="K498" s="139"/>
      <c r="L498"/>
      <c r="M498" s="139"/>
      <c r="N498" s="139"/>
      <c r="O498"/>
      <c r="P498" s="139"/>
      <c r="Q498" s="139"/>
      <c r="R498"/>
      <c r="S498" s="139"/>
      <c r="T498" s="139"/>
      <c r="U498"/>
      <c r="V498"/>
      <c r="W498" s="140"/>
      <c r="X498" s="140"/>
      <c r="Y498" s="140"/>
      <c r="Z498" s="140"/>
      <c r="AA498" s="140"/>
      <c r="AB498" s="140"/>
      <c r="AC498" s="140"/>
      <c r="AD498" s="141"/>
      <c r="AE498" s="141"/>
      <c r="AF498" s="141"/>
      <c r="AG498"/>
      <c r="AH498"/>
      <c r="AI498"/>
      <c r="AJ498"/>
      <c r="AK498" s="141"/>
    </row>
    <row r="499" spans="11:37" x14ac:dyDescent="0.25">
      <c r="K499" s="139"/>
      <c r="L499"/>
      <c r="M499" s="139"/>
      <c r="N499" s="139"/>
      <c r="O499"/>
      <c r="P499" s="139"/>
      <c r="Q499" s="139"/>
      <c r="R499"/>
      <c r="S499" s="139"/>
      <c r="T499" s="139"/>
      <c r="U499"/>
      <c r="V499"/>
      <c r="W499" s="140"/>
      <c r="X499" s="140"/>
      <c r="Y499" s="140"/>
      <c r="Z499" s="140"/>
      <c r="AA499" s="140"/>
      <c r="AB499" s="140"/>
      <c r="AC499" s="140"/>
      <c r="AD499" s="141"/>
      <c r="AE499" s="141"/>
      <c r="AF499" s="141"/>
      <c r="AG499"/>
      <c r="AH499"/>
      <c r="AI499"/>
      <c r="AJ499"/>
      <c r="AK499" s="141"/>
    </row>
    <row r="500" spans="11:37" x14ac:dyDescent="0.25">
      <c r="K500" s="139"/>
      <c r="L500"/>
      <c r="M500" s="139"/>
      <c r="N500" s="139"/>
      <c r="O500"/>
      <c r="P500" s="139"/>
      <c r="Q500" s="139"/>
      <c r="R500"/>
      <c r="S500" s="139"/>
      <c r="T500" s="139"/>
      <c r="U500"/>
      <c r="V500"/>
      <c r="W500" s="140"/>
      <c r="X500" s="140"/>
      <c r="Y500" s="140"/>
      <c r="Z500" s="140"/>
      <c r="AA500" s="140"/>
      <c r="AB500" s="140"/>
      <c r="AC500" s="140"/>
      <c r="AD500" s="141"/>
      <c r="AE500" s="141"/>
      <c r="AF500" s="141"/>
      <c r="AG500"/>
      <c r="AH500"/>
      <c r="AI500"/>
      <c r="AJ500"/>
      <c r="AK500" s="141"/>
    </row>
    <row r="501" spans="11:37" x14ac:dyDescent="0.25">
      <c r="K501" s="139"/>
      <c r="L501"/>
      <c r="M501" s="139"/>
      <c r="N501" s="139"/>
      <c r="O501"/>
      <c r="P501" s="139"/>
      <c r="Q501" s="139"/>
      <c r="R501"/>
      <c r="S501" s="139"/>
      <c r="T501" s="139"/>
      <c r="U501"/>
      <c r="V501"/>
      <c r="W501" s="140"/>
      <c r="X501" s="140"/>
      <c r="Y501" s="140"/>
      <c r="Z501" s="140"/>
      <c r="AA501" s="140"/>
      <c r="AB501" s="140"/>
      <c r="AC501" s="140"/>
      <c r="AD501" s="141"/>
      <c r="AE501" s="141"/>
      <c r="AF501" s="141"/>
      <c r="AG501"/>
      <c r="AH501"/>
      <c r="AI501"/>
      <c r="AJ501"/>
      <c r="AK501" s="141"/>
    </row>
    <row r="502" spans="11:37" x14ac:dyDescent="0.25">
      <c r="K502" s="139"/>
      <c r="L502"/>
      <c r="M502" s="139"/>
      <c r="N502" s="139"/>
      <c r="O502"/>
      <c r="P502" s="139"/>
      <c r="Q502" s="139"/>
      <c r="R502"/>
      <c r="S502" s="139"/>
      <c r="T502" s="139"/>
      <c r="U502"/>
      <c r="V502"/>
      <c r="W502" s="140"/>
      <c r="X502" s="140"/>
      <c r="Y502" s="140"/>
      <c r="Z502" s="140"/>
      <c r="AA502" s="140"/>
      <c r="AB502" s="140"/>
      <c r="AC502" s="140"/>
      <c r="AD502" s="141"/>
      <c r="AE502" s="141"/>
      <c r="AF502" s="141"/>
      <c r="AG502"/>
      <c r="AH502"/>
      <c r="AI502"/>
      <c r="AJ502"/>
      <c r="AK502" s="141"/>
    </row>
    <row r="503" spans="11:37" x14ac:dyDescent="0.25">
      <c r="K503" s="139"/>
      <c r="L503"/>
      <c r="M503" s="139"/>
      <c r="N503" s="139"/>
      <c r="O503"/>
      <c r="P503" s="139"/>
      <c r="Q503" s="139"/>
      <c r="R503"/>
      <c r="S503" s="139"/>
      <c r="T503" s="139"/>
      <c r="U503"/>
      <c r="V503"/>
      <c r="W503" s="140"/>
      <c r="X503" s="140"/>
      <c r="Y503" s="140"/>
      <c r="Z503" s="140"/>
      <c r="AA503" s="140"/>
      <c r="AB503" s="140"/>
      <c r="AC503" s="140"/>
      <c r="AD503" s="141"/>
      <c r="AE503" s="141"/>
      <c r="AF503" s="141"/>
      <c r="AG503"/>
      <c r="AH503"/>
      <c r="AI503"/>
      <c r="AJ503"/>
      <c r="AK503" s="141"/>
    </row>
    <row r="504" spans="11:37" x14ac:dyDescent="0.25">
      <c r="K504" s="139"/>
      <c r="L504"/>
      <c r="M504" s="139"/>
      <c r="N504" s="139"/>
      <c r="O504"/>
      <c r="P504" s="139"/>
      <c r="Q504" s="139"/>
      <c r="R504"/>
      <c r="S504" s="139"/>
      <c r="T504" s="139"/>
      <c r="U504"/>
      <c r="V504"/>
      <c r="W504" s="140"/>
      <c r="X504" s="140"/>
      <c r="Y504" s="140"/>
      <c r="Z504" s="140"/>
      <c r="AA504" s="140"/>
      <c r="AB504" s="140"/>
      <c r="AC504" s="140"/>
      <c r="AD504" s="141"/>
      <c r="AE504" s="141"/>
      <c r="AF504" s="141"/>
      <c r="AG504"/>
      <c r="AH504"/>
      <c r="AI504"/>
      <c r="AJ504"/>
      <c r="AK504" s="141"/>
    </row>
    <row r="505" spans="11:37" x14ac:dyDescent="0.25">
      <c r="K505" s="139"/>
      <c r="L505"/>
      <c r="M505" s="139"/>
      <c r="N505" s="139"/>
      <c r="O505"/>
      <c r="P505" s="139"/>
      <c r="Q505" s="139"/>
      <c r="R505"/>
      <c r="S505" s="139"/>
      <c r="T505" s="139"/>
      <c r="U505"/>
      <c r="V505"/>
      <c r="W505" s="140"/>
      <c r="X505" s="140"/>
      <c r="Y505" s="140"/>
      <c r="Z505" s="140"/>
      <c r="AA505" s="140"/>
      <c r="AB505" s="140"/>
      <c r="AC505" s="140"/>
      <c r="AD505" s="141"/>
      <c r="AE505" s="141"/>
      <c r="AF505" s="141"/>
      <c r="AG505"/>
      <c r="AH505"/>
      <c r="AI505"/>
      <c r="AJ505"/>
      <c r="AK505" s="141"/>
    </row>
    <row r="506" spans="11:37" x14ac:dyDescent="0.25">
      <c r="K506" s="139"/>
      <c r="L506"/>
      <c r="M506" s="139"/>
      <c r="N506" s="139"/>
      <c r="O506"/>
      <c r="P506" s="139"/>
      <c r="Q506" s="139"/>
      <c r="R506"/>
      <c r="S506" s="139"/>
      <c r="T506" s="139"/>
      <c r="U506"/>
      <c r="V506"/>
      <c r="W506" s="140"/>
      <c r="X506" s="140"/>
      <c r="Y506" s="140"/>
      <c r="Z506" s="140"/>
      <c r="AA506" s="140"/>
      <c r="AB506" s="140"/>
      <c r="AC506" s="140"/>
      <c r="AD506" s="141"/>
      <c r="AE506" s="141"/>
      <c r="AF506" s="141"/>
      <c r="AG506"/>
      <c r="AH506"/>
      <c r="AI506"/>
      <c r="AJ506"/>
      <c r="AK506" s="141"/>
    </row>
    <row r="507" spans="11:37" x14ac:dyDescent="0.25">
      <c r="K507" s="139"/>
      <c r="L507"/>
      <c r="M507" s="139"/>
      <c r="N507" s="139"/>
      <c r="O507"/>
      <c r="P507" s="139"/>
      <c r="Q507" s="139"/>
      <c r="R507"/>
      <c r="S507" s="139"/>
      <c r="T507" s="139"/>
      <c r="U507"/>
      <c r="V507"/>
      <c r="W507" s="140"/>
      <c r="X507" s="140"/>
      <c r="Y507" s="140"/>
      <c r="Z507" s="140"/>
      <c r="AA507" s="140"/>
      <c r="AB507" s="140"/>
      <c r="AC507" s="140"/>
      <c r="AD507" s="141"/>
      <c r="AE507" s="141"/>
      <c r="AF507" s="141"/>
      <c r="AG507"/>
      <c r="AH507"/>
      <c r="AI507"/>
      <c r="AJ507"/>
      <c r="AK507" s="141"/>
    </row>
    <row r="508" spans="11:37" x14ac:dyDescent="0.25">
      <c r="K508" s="139"/>
      <c r="L508"/>
      <c r="M508" s="139"/>
      <c r="N508" s="139"/>
      <c r="O508"/>
      <c r="P508" s="139"/>
      <c r="Q508" s="139"/>
      <c r="R508"/>
      <c r="S508" s="139"/>
      <c r="T508" s="139"/>
      <c r="U508"/>
      <c r="V508"/>
      <c r="W508" s="140"/>
      <c r="X508" s="140"/>
      <c r="Y508" s="140"/>
      <c r="Z508" s="140"/>
      <c r="AA508" s="140"/>
      <c r="AB508" s="140"/>
      <c r="AC508" s="140"/>
      <c r="AD508" s="141"/>
      <c r="AE508" s="141"/>
      <c r="AF508" s="141"/>
      <c r="AG508"/>
      <c r="AH508"/>
      <c r="AI508"/>
      <c r="AJ508"/>
      <c r="AK508" s="141"/>
    </row>
    <row r="509" spans="11:37" x14ac:dyDescent="0.25">
      <c r="K509" s="139"/>
      <c r="L509"/>
      <c r="M509" s="139"/>
      <c r="N509" s="139"/>
      <c r="O509"/>
      <c r="P509" s="139"/>
      <c r="Q509" s="139"/>
      <c r="R509"/>
      <c r="S509" s="139"/>
      <c r="T509" s="139"/>
      <c r="U509"/>
      <c r="V509"/>
      <c r="W509" s="140"/>
      <c r="X509" s="140"/>
      <c r="Y509" s="140"/>
      <c r="Z509" s="140"/>
      <c r="AA509" s="140"/>
      <c r="AB509" s="140"/>
      <c r="AC509" s="140"/>
      <c r="AD509" s="141"/>
      <c r="AE509" s="141"/>
      <c r="AF509" s="141"/>
      <c r="AG509"/>
      <c r="AH509"/>
      <c r="AI509"/>
      <c r="AJ509"/>
      <c r="AK509" s="141"/>
    </row>
    <row r="510" spans="11:37" x14ac:dyDescent="0.25">
      <c r="K510" s="139"/>
      <c r="L510"/>
      <c r="M510" s="139"/>
      <c r="N510" s="139"/>
      <c r="O510"/>
      <c r="P510" s="139"/>
      <c r="Q510" s="139"/>
      <c r="R510"/>
      <c r="S510" s="139"/>
      <c r="T510" s="139"/>
      <c r="U510"/>
      <c r="V510"/>
      <c r="W510" s="140"/>
      <c r="X510" s="140"/>
      <c r="Y510" s="140"/>
      <c r="Z510" s="140"/>
      <c r="AA510" s="140"/>
      <c r="AB510" s="140"/>
      <c r="AC510" s="140"/>
      <c r="AD510" s="141"/>
      <c r="AE510" s="141"/>
      <c r="AF510" s="141"/>
      <c r="AG510"/>
      <c r="AH510"/>
      <c r="AI510"/>
      <c r="AJ510"/>
      <c r="AK510" s="141"/>
    </row>
    <row r="511" spans="11:37" x14ac:dyDescent="0.25">
      <c r="K511" s="139"/>
      <c r="L511"/>
      <c r="M511" s="139"/>
      <c r="N511" s="139"/>
      <c r="O511"/>
      <c r="P511" s="139"/>
      <c r="Q511" s="139"/>
      <c r="R511"/>
      <c r="S511" s="139"/>
      <c r="T511" s="139"/>
      <c r="U511"/>
      <c r="V511"/>
      <c r="W511" s="140"/>
      <c r="X511" s="140"/>
      <c r="Y511" s="140"/>
      <c r="Z511" s="140"/>
      <c r="AA511" s="140"/>
      <c r="AB511" s="140"/>
      <c r="AC511" s="140"/>
      <c r="AD511" s="141"/>
      <c r="AE511" s="141"/>
      <c r="AF511" s="141"/>
      <c r="AG511"/>
      <c r="AH511"/>
      <c r="AI511"/>
      <c r="AJ511"/>
      <c r="AK511" s="141"/>
    </row>
    <row r="512" spans="11:37" x14ac:dyDescent="0.25">
      <c r="K512" s="139"/>
      <c r="L512"/>
      <c r="M512" s="139"/>
      <c r="N512" s="139"/>
      <c r="O512"/>
      <c r="P512" s="139"/>
      <c r="Q512" s="139"/>
      <c r="R512"/>
      <c r="S512" s="139"/>
      <c r="T512" s="139"/>
      <c r="U512"/>
      <c r="V512"/>
      <c r="W512" s="140"/>
      <c r="X512" s="140"/>
      <c r="Y512" s="140"/>
      <c r="Z512" s="140"/>
      <c r="AA512" s="140"/>
      <c r="AB512" s="140"/>
      <c r="AC512" s="140"/>
      <c r="AD512" s="141"/>
      <c r="AE512" s="141"/>
      <c r="AF512" s="141"/>
      <c r="AG512"/>
      <c r="AH512"/>
      <c r="AI512"/>
      <c r="AJ512"/>
      <c r="AK512" s="141"/>
    </row>
    <row r="513" spans="11:37" x14ac:dyDescent="0.25">
      <c r="K513" s="139"/>
      <c r="L513"/>
      <c r="M513" s="139"/>
      <c r="N513" s="139"/>
      <c r="O513"/>
      <c r="P513" s="139"/>
      <c r="Q513" s="139"/>
      <c r="R513"/>
      <c r="S513" s="139"/>
      <c r="T513" s="139"/>
      <c r="U513"/>
      <c r="V513"/>
      <c r="W513" s="140"/>
      <c r="X513" s="140"/>
      <c r="Y513" s="140"/>
      <c r="Z513" s="140"/>
      <c r="AA513" s="140"/>
      <c r="AB513" s="140"/>
      <c r="AC513" s="140"/>
      <c r="AD513" s="141"/>
      <c r="AE513" s="141"/>
      <c r="AF513" s="141"/>
      <c r="AG513"/>
      <c r="AH513"/>
      <c r="AI513"/>
      <c r="AJ513"/>
      <c r="AK513" s="141"/>
    </row>
    <row r="514" spans="11:37" x14ac:dyDescent="0.25">
      <c r="K514" s="139"/>
      <c r="L514"/>
      <c r="M514" s="139"/>
      <c r="N514" s="139"/>
      <c r="O514"/>
      <c r="P514" s="139"/>
      <c r="Q514" s="139"/>
      <c r="R514"/>
      <c r="S514" s="139"/>
      <c r="T514" s="139"/>
      <c r="U514"/>
      <c r="V514"/>
      <c r="W514" s="140"/>
      <c r="X514" s="140"/>
      <c r="Y514" s="140"/>
      <c r="Z514" s="140"/>
      <c r="AA514" s="140"/>
      <c r="AB514" s="140"/>
      <c r="AC514" s="140"/>
      <c r="AD514" s="141"/>
      <c r="AE514" s="141"/>
      <c r="AF514" s="141"/>
      <c r="AG514"/>
      <c r="AH514"/>
      <c r="AI514"/>
      <c r="AJ514"/>
      <c r="AK514" s="141"/>
    </row>
    <row r="515" spans="11:37" x14ac:dyDescent="0.25">
      <c r="K515" s="139"/>
      <c r="L515"/>
      <c r="M515" s="139"/>
      <c r="N515" s="139"/>
      <c r="O515"/>
      <c r="P515" s="139"/>
      <c r="Q515" s="139"/>
      <c r="R515"/>
      <c r="S515" s="139"/>
      <c r="T515" s="139"/>
      <c r="U515"/>
      <c r="V515"/>
      <c r="W515" s="140"/>
      <c r="X515" s="140"/>
      <c r="Y515" s="140"/>
      <c r="Z515" s="140"/>
      <c r="AA515" s="140"/>
      <c r="AB515" s="140"/>
      <c r="AC515" s="140"/>
      <c r="AD515" s="141"/>
      <c r="AE515" s="141"/>
      <c r="AF515" s="141"/>
      <c r="AG515"/>
      <c r="AH515"/>
      <c r="AI515"/>
      <c r="AJ515"/>
      <c r="AK515" s="141"/>
    </row>
    <row r="516" spans="11:37" x14ac:dyDescent="0.25">
      <c r="K516" s="139"/>
      <c r="L516"/>
      <c r="M516" s="139"/>
      <c r="N516" s="139"/>
      <c r="O516"/>
      <c r="P516" s="139"/>
      <c r="Q516" s="139"/>
      <c r="R516"/>
      <c r="S516" s="139"/>
      <c r="T516" s="139"/>
      <c r="U516"/>
      <c r="V516"/>
      <c r="W516" s="140"/>
      <c r="X516" s="140"/>
      <c r="Y516" s="140"/>
      <c r="Z516" s="140"/>
      <c r="AA516" s="140"/>
      <c r="AB516" s="140"/>
      <c r="AC516" s="140"/>
      <c r="AD516" s="141"/>
      <c r="AE516" s="141"/>
      <c r="AF516" s="141"/>
      <c r="AG516"/>
      <c r="AH516"/>
      <c r="AI516"/>
      <c r="AJ516"/>
      <c r="AK516" s="141"/>
    </row>
    <row r="517" spans="11:37" x14ac:dyDescent="0.25">
      <c r="K517" s="139"/>
      <c r="L517"/>
      <c r="M517" s="139"/>
      <c r="N517" s="139"/>
      <c r="O517"/>
      <c r="P517" s="139"/>
      <c r="Q517" s="139"/>
      <c r="R517"/>
      <c r="S517" s="139"/>
      <c r="T517" s="139"/>
      <c r="U517"/>
      <c r="V517"/>
      <c r="W517" s="140"/>
      <c r="X517" s="140"/>
      <c r="Y517" s="140"/>
      <c r="Z517" s="140"/>
      <c r="AA517" s="140"/>
      <c r="AB517" s="140"/>
      <c r="AC517" s="140"/>
      <c r="AD517" s="141"/>
      <c r="AE517" s="141"/>
      <c r="AF517" s="141"/>
      <c r="AG517"/>
      <c r="AH517"/>
      <c r="AI517"/>
      <c r="AJ517"/>
      <c r="AK517" s="141"/>
    </row>
    <row r="518" spans="11:37" x14ac:dyDescent="0.25">
      <c r="K518" s="139"/>
      <c r="L518"/>
      <c r="M518" s="139"/>
      <c r="N518" s="139"/>
      <c r="O518"/>
      <c r="P518" s="139"/>
      <c r="Q518" s="139"/>
      <c r="R518"/>
      <c r="S518" s="139"/>
      <c r="T518" s="139"/>
      <c r="U518"/>
      <c r="V518"/>
      <c r="W518" s="140"/>
      <c r="X518" s="140"/>
      <c r="Y518" s="140"/>
      <c r="Z518" s="140"/>
      <c r="AA518" s="140"/>
      <c r="AB518" s="140"/>
      <c r="AC518" s="140"/>
      <c r="AD518" s="141"/>
      <c r="AE518" s="141"/>
      <c r="AF518" s="141"/>
      <c r="AG518"/>
      <c r="AH518"/>
      <c r="AI518"/>
      <c r="AJ518"/>
      <c r="AK518" s="141"/>
    </row>
    <row r="519" spans="11:37" x14ac:dyDescent="0.25">
      <c r="K519" s="139"/>
      <c r="L519"/>
      <c r="M519" s="139"/>
      <c r="N519" s="139"/>
      <c r="O519"/>
      <c r="P519" s="139"/>
      <c r="Q519" s="139"/>
      <c r="R519"/>
      <c r="S519" s="139"/>
      <c r="T519" s="139"/>
      <c r="U519"/>
      <c r="V519"/>
      <c r="W519" s="140"/>
      <c r="X519" s="140"/>
      <c r="Y519" s="140"/>
      <c r="Z519" s="140"/>
      <c r="AA519" s="140"/>
      <c r="AB519" s="140"/>
      <c r="AC519" s="140"/>
      <c r="AD519" s="141"/>
      <c r="AE519" s="141"/>
      <c r="AF519" s="141"/>
      <c r="AG519"/>
      <c r="AH519"/>
      <c r="AI519"/>
      <c r="AJ519"/>
      <c r="AK519" s="141"/>
    </row>
    <row r="520" spans="11:37" x14ac:dyDescent="0.25">
      <c r="K520" s="139"/>
      <c r="L520"/>
      <c r="M520" s="139"/>
      <c r="N520" s="139"/>
      <c r="O520"/>
      <c r="P520" s="139"/>
      <c r="Q520" s="139"/>
      <c r="R520"/>
      <c r="S520" s="139"/>
      <c r="T520" s="139"/>
      <c r="U520"/>
      <c r="V520"/>
      <c r="W520" s="140"/>
      <c r="X520" s="140"/>
      <c r="Y520" s="140"/>
      <c r="Z520" s="140"/>
      <c r="AA520" s="140"/>
      <c r="AB520" s="140"/>
      <c r="AC520" s="140"/>
      <c r="AD520" s="141"/>
      <c r="AE520" s="141"/>
      <c r="AF520" s="141"/>
      <c r="AG520"/>
      <c r="AH520"/>
      <c r="AI520"/>
      <c r="AJ520"/>
      <c r="AK520" s="141"/>
    </row>
    <row r="521" spans="11:37" x14ac:dyDescent="0.25">
      <c r="K521" s="139"/>
      <c r="L521"/>
      <c r="M521" s="139"/>
      <c r="N521" s="139"/>
      <c r="O521"/>
      <c r="P521" s="139"/>
      <c r="Q521" s="139"/>
      <c r="R521"/>
      <c r="S521" s="139"/>
      <c r="T521" s="139"/>
      <c r="U521"/>
      <c r="V521"/>
      <c r="W521" s="140"/>
      <c r="X521" s="140"/>
      <c r="Y521" s="140"/>
      <c r="Z521" s="140"/>
      <c r="AA521" s="140"/>
      <c r="AB521" s="140"/>
      <c r="AC521" s="140"/>
      <c r="AD521" s="141"/>
      <c r="AE521" s="141"/>
      <c r="AF521" s="141"/>
      <c r="AG521"/>
      <c r="AH521"/>
      <c r="AI521"/>
      <c r="AJ521"/>
      <c r="AK521" s="141"/>
    </row>
    <row r="522" spans="11:37" x14ac:dyDescent="0.25">
      <c r="K522" s="139"/>
      <c r="L522"/>
      <c r="M522" s="139"/>
      <c r="N522" s="139"/>
      <c r="O522"/>
      <c r="P522" s="139"/>
      <c r="Q522" s="139"/>
      <c r="R522"/>
      <c r="S522" s="139"/>
      <c r="T522" s="139"/>
      <c r="U522"/>
      <c r="V522"/>
      <c r="W522" s="140"/>
      <c r="X522" s="140"/>
      <c r="Y522" s="140"/>
      <c r="Z522" s="140"/>
      <c r="AA522" s="140"/>
      <c r="AB522" s="140"/>
      <c r="AC522" s="140"/>
      <c r="AD522" s="141"/>
      <c r="AE522" s="141"/>
      <c r="AF522" s="141"/>
      <c r="AG522"/>
      <c r="AH522"/>
      <c r="AI522"/>
      <c r="AJ522"/>
      <c r="AK522" s="141"/>
    </row>
    <row r="523" spans="11:37" x14ac:dyDescent="0.25">
      <c r="K523" s="139"/>
      <c r="L523"/>
      <c r="M523" s="139"/>
      <c r="N523" s="139"/>
      <c r="O523"/>
      <c r="P523" s="139"/>
      <c r="Q523" s="139"/>
      <c r="R523"/>
      <c r="S523" s="139"/>
      <c r="T523" s="139"/>
      <c r="U523"/>
      <c r="V523"/>
      <c r="W523" s="140"/>
      <c r="X523" s="140"/>
      <c r="Y523" s="140"/>
      <c r="Z523" s="140"/>
      <c r="AA523" s="140"/>
      <c r="AB523" s="140"/>
      <c r="AC523" s="140"/>
      <c r="AD523" s="141"/>
      <c r="AE523" s="141"/>
      <c r="AF523" s="141"/>
      <c r="AG523"/>
      <c r="AH523"/>
      <c r="AI523"/>
      <c r="AJ523"/>
      <c r="AK523" s="141"/>
    </row>
    <row r="524" spans="11:37" x14ac:dyDescent="0.25">
      <c r="K524" s="139"/>
      <c r="L524"/>
      <c r="M524" s="139"/>
      <c r="N524" s="139"/>
      <c r="O524"/>
      <c r="P524" s="139"/>
      <c r="Q524" s="139"/>
      <c r="R524"/>
      <c r="S524" s="139"/>
      <c r="T524" s="139"/>
      <c r="U524"/>
      <c r="V524"/>
      <c r="W524" s="140"/>
      <c r="X524" s="140"/>
      <c r="Y524" s="140"/>
      <c r="Z524" s="140"/>
      <c r="AA524" s="140"/>
      <c r="AB524" s="140"/>
      <c r="AC524" s="140"/>
      <c r="AD524" s="141"/>
      <c r="AE524" s="141"/>
      <c r="AF524" s="141"/>
      <c r="AG524"/>
      <c r="AH524"/>
      <c r="AI524"/>
      <c r="AJ524"/>
      <c r="AK524" s="141"/>
    </row>
    <row r="525" spans="11:37" x14ac:dyDescent="0.25">
      <c r="K525" s="139"/>
      <c r="L525"/>
      <c r="M525" s="139"/>
      <c r="N525" s="139"/>
      <c r="O525"/>
      <c r="P525" s="139"/>
      <c r="Q525" s="139"/>
      <c r="R525"/>
      <c r="S525" s="139"/>
      <c r="T525" s="139"/>
      <c r="U525"/>
      <c r="V525"/>
      <c r="W525" s="140"/>
      <c r="X525" s="140"/>
      <c r="Y525" s="140"/>
      <c r="Z525" s="140"/>
      <c r="AA525" s="140"/>
      <c r="AB525" s="140"/>
      <c r="AC525" s="140"/>
      <c r="AD525" s="141"/>
      <c r="AE525" s="141"/>
      <c r="AF525" s="141"/>
      <c r="AG525"/>
      <c r="AH525"/>
      <c r="AI525"/>
      <c r="AJ525"/>
      <c r="AK525" s="141"/>
    </row>
    <row r="526" spans="11:37" x14ac:dyDescent="0.25">
      <c r="K526" s="139"/>
      <c r="L526"/>
      <c r="M526" s="139"/>
      <c r="N526" s="139"/>
      <c r="O526"/>
      <c r="P526" s="139"/>
      <c r="Q526" s="139"/>
      <c r="R526"/>
      <c r="S526" s="139"/>
      <c r="T526" s="139"/>
      <c r="U526"/>
      <c r="V526"/>
      <c r="W526" s="140"/>
      <c r="X526" s="140"/>
      <c r="Y526" s="140"/>
      <c r="Z526" s="140"/>
      <c r="AA526" s="140"/>
      <c r="AB526" s="140"/>
      <c r="AC526" s="140"/>
      <c r="AD526" s="141"/>
      <c r="AE526" s="141"/>
      <c r="AF526" s="141"/>
      <c r="AG526"/>
      <c r="AH526"/>
      <c r="AI526"/>
      <c r="AJ526"/>
      <c r="AK526" s="141"/>
    </row>
    <row r="527" spans="11:37" x14ac:dyDescent="0.25">
      <c r="K527" s="139"/>
      <c r="L527"/>
      <c r="M527" s="139"/>
      <c r="N527" s="139"/>
      <c r="O527"/>
      <c r="P527" s="139"/>
      <c r="Q527" s="139"/>
      <c r="R527"/>
      <c r="S527" s="139"/>
      <c r="T527" s="139"/>
      <c r="U527"/>
      <c r="V527"/>
      <c r="W527" s="140"/>
      <c r="X527" s="140"/>
      <c r="Y527" s="140"/>
      <c r="Z527" s="140"/>
      <c r="AA527" s="140"/>
      <c r="AB527" s="140"/>
      <c r="AC527" s="140"/>
      <c r="AD527" s="141"/>
      <c r="AE527" s="141"/>
      <c r="AF527" s="141"/>
      <c r="AG527"/>
      <c r="AH527"/>
      <c r="AI527"/>
      <c r="AJ527"/>
      <c r="AK527" s="141"/>
    </row>
    <row r="528" spans="11:37" x14ac:dyDescent="0.25">
      <c r="K528" s="139"/>
      <c r="L528"/>
      <c r="M528" s="139"/>
      <c r="N528" s="139"/>
      <c r="O528"/>
      <c r="P528" s="139"/>
      <c r="Q528" s="139"/>
      <c r="R528"/>
      <c r="S528" s="139"/>
      <c r="T528" s="139"/>
      <c r="U528"/>
      <c r="V528"/>
      <c r="W528" s="140"/>
      <c r="X528" s="140"/>
      <c r="Y528" s="140"/>
      <c r="Z528" s="140"/>
      <c r="AA528" s="140"/>
      <c r="AB528" s="140"/>
      <c r="AC528" s="140"/>
      <c r="AD528" s="141"/>
      <c r="AE528" s="141"/>
      <c r="AF528" s="141"/>
      <c r="AG528"/>
      <c r="AH528"/>
      <c r="AI528"/>
      <c r="AJ528"/>
      <c r="AK528" s="141"/>
    </row>
    <row r="529" spans="11:37" x14ac:dyDescent="0.25">
      <c r="K529" s="139"/>
      <c r="L529"/>
      <c r="M529" s="139"/>
      <c r="N529" s="139"/>
      <c r="O529"/>
      <c r="P529" s="139"/>
      <c r="Q529" s="139"/>
      <c r="R529"/>
      <c r="S529" s="139"/>
      <c r="T529" s="139"/>
      <c r="U529"/>
      <c r="V529"/>
      <c r="W529" s="140"/>
      <c r="X529" s="140"/>
      <c r="Y529" s="140"/>
      <c r="Z529" s="140"/>
      <c r="AA529" s="140"/>
      <c r="AB529" s="140"/>
      <c r="AC529" s="140"/>
      <c r="AD529" s="141"/>
      <c r="AE529" s="141"/>
      <c r="AF529" s="141"/>
      <c r="AG529"/>
      <c r="AH529"/>
      <c r="AI529"/>
      <c r="AJ529"/>
      <c r="AK529" s="141"/>
    </row>
    <row r="530" spans="11:37" x14ac:dyDescent="0.25">
      <c r="K530" s="139"/>
      <c r="L530"/>
      <c r="M530" s="139"/>
      <c r="N530" s="139"/>
      <c r="O530"/>
      <c r="P530" s="139"/>
      <c r="Q530" s="139"/>
      <c r="R530"/>
      <c r="S530" s="139"/>
      <c r="T530" s="139"/>
      <c r="U530"/>
      <c r="V530"/>
      <c r="W530" s="140"/>
      <c r="X530" s="140"/>
      <c r="Y530" s="140"/>
      <c r="Z530" s="140"/>
      <c r="AA530" s="140"/>
      <c r="AB530" s="140"/>
      <c r="AC530" s="140"/>
      <c r="AD530" s="141"/>
      <c r="AE530" s="141"/>
      <c r="AF530" s="141"/>
      <c r="AG530"/>
      <c r="AH530"/>
      <c r="AI530"/>
      <c r="AJ530"/>
      <c r="AK530" s="141"/>
    </row>
    <row r="531" spans="11:37" x14ac:dyDescent="0.25">
      <c r="K531" s="139"/>
      <c r="L531"/>
      <c r="M531" s="139"/>
      <c r="N531" s="139"/>
      <c r="O531"/>
      <c r="P531" s="139"/>
      <c r="Q531" s="139"/>
      <c r="R531"/>
      <c r="S531" s="139"/>
      <c r="T531" s="139"/>
      <c r="U531"/>
      <c r="V531"/>
      <c r="W531" s="140"/>
      <c r="X531" s="140"/>
      <c r="Y531" s="140"/>
      <c r="Z531" s="140"/>
      <c r="AA531" s="140"/>
      <c r="AB531" s="140"/>
      <c r="AC531" s="140"/>
      <c r="AD531" s="141"/>
      <c r="AE531" s="141"/>
      <c r="AF531" s="141"/>
      <c r="AG531"/>
      <c r="AH531"/>
      <c r="AI531"/>
      <c r="AJ531"/>
      <c r="AK531" s="141"/>
    </row>
    <row r="532" spans="11:37" x14ac:dyDescent="0.25">
      <c r="K532" s="139"/>
      <c r="L532"/>
      <c r="M532" s="139"/>
      <c r="N532" s="139"/>
      <c r="O532"/>
      <c r="P532" s="139"/>
      <c r="Q532" s="139"/>
      <c r="R532"/>
      <c r="S532" s="139"/>
      <c r="T532" s="139"/>
      <c r="U532"/>
      <c r="V532"/>
      <c r="W532" s="140"/>
      <c r="X532" s="140"/>
      <c r="Y532" s="140"/>
      <c r="Z532" s="140"/>
      <c r="AA532" s="140"/>
      <c r="AB532" s="140"/>
      <c r="AC532" s="140"/>
      <c r="AD532" s="141"/>
      <c r="AE532" s="141"/>
      <c r="AF532" s="141"/>
      <c r="AG532"/>
      <c r="AH532"/>
      <c r="AI532"/>
      <c r="AJ532"/>
      <c r="AK532" s="141"/>
    </row>
    <row r="533" spans="11:37" x14ac:dyDescent="0.25">
      <c r="K533" s="139"/>
      <c r="L533"/>
      <c r="M533" s="139"/>
      <c r="N533" s="139"/>
      <c r="O533"/>
      <c r="P533" s="139"/>
      <c r="Q533" s="139"/>
      <c r="R533"/>
      <c r="S533" s="139"/>
      <c r="T533" s="139"/>
      <c r="U533"/>
      <c r="V533"/>
      <c r="W533" s="140"/>
      <c r="X533" s="140"/>
      <c r="Y533" s="140"/>
      <c r="Z533" s="140"/>
      <c r="AA533" s="140"/>
      <c r="AB533" s="140"/>
      <c r="AC533" s="140"/>
      <c r="AD533" s="141"/>
      <c r="AE533" s="141"/>
      <c r="AF533" s="141"/>
      <c r="AG533"/>
      <c r="AH533"/>
      <c r="AI533"/>
      <c r="AJ533"/>
      <c r="AK533" s="141"/>
    </row>
    <row r="534" spans="11:37" x14ac:dyDescent="0.25">
      <c r="K534" s="139"/>
      <c r="L534"/>
      <c r="M534" s="139"/>
      <c r="N534" s="139"/>
      <c r="O534"/>
      <c r="P534" s="139"/>
      <c r="Q534" s="139"/>
      <c r="R534"/>
      <c r="S534" s="139"/>
      <c r="T534" s="139"/>
      <c r="U534"/>
      <c r="V534"/>
      <c r="W534" s="140"/>
      <c r="X534" s="140"/>
      <c r="Y534" s="140"/>
      <c r="Z534" s="140"/>
      <c r="AA534" s="140"/>
      <c r="AB534" s="140"/>
      <c r="AC534" s="140"/>
      <c r="AD534" s="141"/>
      <c r="AE534" s="141"/>
      <c r="AF534" s="141"/>
      <c r="AG534"/>
      <c r="AH534"/>
      <c r="AI534"/>
      <c r="AJ534"/>
      <c r="AK534" s="141"/>
    </row>
    <row r="535" spans="11:37" x14ac:dyDescent="0.25">
      <c r="K535" s="139"/>
      <c r="L535"/>
      <c r="M535" s="139"/>
      <c r="N535" s="139"/>
      <c r="O535"/>
      <c r="P535" s="139"/>
      <c r="Q535" s="139"/>
      <c r="R535"/>
      <c r="S535" s="139"/>
      <c r="T535" s="139"/>
      <c r="U535"/>
      <c r="V535"/>
      <c r="W535" s="140"/>
      <c r="X535" s="140"/>
      <c r="Y535" s="140"/>
      <c r="Z535" s="140"/>
      <c r="AA535" s="140"/>
      <c r="AB535" s="140"/>
      <c r="AC535" s="140"/>
      <c r="AD535" s="141"/>
      <c r="AE535" s="141"/>
      <c r="AF535" s="141"/>
      <c r="AG535"/>
      <c r="AH535"/>
      <c r="AI535"/>
      <c r="AJ535"/>
      <c r="AK535" s="141"/>
    </row>
    <row r="536" spans="11:37" x14ac:dyDescent="0.25">
      <c r="K536" s="139"/>
      <c r="L536"/>
      <c r="M536" s="139"/>
      <c r="N536" s="139"/>
      <c r="O536"/>
      <c r="P536" s="139"/>
      <c r="Q536" s="139"/>
      <c r="R536"/>
      <c r="S536" s="139"/>
      <c r="T536" s="139"/>
      <c r="U536"/>
      <c r="V536"/>
      <c r="W536" s="140"/>
      <c r="X536" s="140"/>
      <c r="Y536" s="140"/>
      <c r="Z536" s="140"/>
      <c r="AA536" s="140"/>
      <c r="AB536" s="140"/>
      <c r="AC536" s="140"/>
      <c r="AD536" s="141"/>
      <c r="AE536" s="141"/>
      <c r="AF536" s="141"/>
      <c r="AG536"/>
      <c r="AH536"/>
      <c r="AI536"/>
      <c r="AJ536"/>
      <c r="AK536" s="141"/>
    </row>
    <row r="537" spans="11:37" x14ac:dyDescent="0.25">
      <c r="K537" s="139"/>
      <c r="L537"/>
      <c r="M537" s="139"/>
      <c r="N537" s="139"/>
      <c r="O537"/>
      <c r="P537" s="139"/>
      <c r="Q537" s="139"/>
      <c r="R537"/>
      <c r="S537" s="139"/>
      <c r="T537" s="139"/>
      <c r="U537"/>
      <c r="V537"/>
      <c r="W537" s="140"/>
      <c r="X537" s="140"/>
      <c r="Y537" s="140"/>
      <c r="Z537" s="140"/>
      <c r="AA537" s="140"/>
      <c r="AB537" s="140"/>
      <c r="AC537" s="140"/>
      <c r="AD537" s="141"/>
      <c r="AE537" s="141"/>
      <c r="AF537" s="141"/>
      <c r="AG537"/>
      <c r="AH537"/>
      <c r="AI537"/>
      <c r="AJ537"/>
      <c r="AK537" s="141"/>
    </row>
    <row r="538" spans="11:37" x14ac:dyDescent="0.25">
      <c r="K538" s="139"/>
      <c r="L538"/>
      <c r="M538" s="139"/>
      <c r="N538" s="139"/>
      <c r="O538"/>
      <c r="P538" s="139"/>
      <c r="Q538" s="139"/>
      <c r="R538"/>
      <c r="S538" s="139"/>
      <c r="T538" s="139"/>
      <c r="U538"/>
      <c r="V538"/>
      <c r="W538" s="140"/>
      <c r="X538" s="140"/>
      <c r="Y538" s="140"/>
      <c r="Z538" s="140"/>
      <c r="AA538" s="140"/>
      <c r="AB538" s="140"/>
      <c r="AC538" s="140"/>
      <c r="AD538" s="141"/>
      <c r="AE538" s="141"/>
      <c r="AF538" s="141"/>
      <c r="AG538"/>
      <c r="AH538"/>
      <c r="AI538"/>
      <c r="AJ538"/>
      <c r="AK538" s="141"/>
    </row>
    <row r="539" spans="11:37" x14ac:dyDescent="0.25">
      <c r="K539" s="139"/>
      <c r="L539"/>
      <c r="M539" s="139"/>
      <c r="N539" s="139"/>
      <c r="O539"/>
      <c r="P539" s="139"/>
      <c r="Q539" s="139"/>
      <c r="R539"/>
      <c r="S539" s="139"/>
      <c r="T539" s="139"/>
      <c r="U539"/>
      <c r="V539"/>
      <c r="W539" s="140"/>
      <c r="X539" s="140"/>
      <c r="Y539" s="140"/>
      <c r="Z539" s="140"/>
      <c r="AA539" s="140"/>
      <c r="AB539" s="140"/>
      <c r="AC539" s="140"/>
      <c r="AD539" s="141"/>
      <c r="AE539" s="141"/>
      <c r="AF539" s="141"/>
      <c r="AG539"/>
      <c r="AH539"/>
      <c r="AI539"/>
      <c r="AJ539"/>
      <c r="AK539" s="141"/>
    </row>
    <row r="540" spans="11:37" x14ac:dyDescent="0.25">
      <c r="K540" s="139"/>
      <c r="L540"/>
      <c r="M540" s="139"/>
      <c r="N540" s="139"/>
      <c r="O540"/>
      <c r="P540" s="139"/>
      <c r="Q540" s="139"/>
      <c r="R540"/>
      <c r="S540" s="139"/>
      <c r="T540" s="139"/>
      <c r="U540"/>
      <c r="V540"/>
      <c r="W540" s="140"/>
      <c r="X540" s="140"/>
      <c r="Y540" s="140"/>
      <c r="Z540" s="140"/>
      <c r="AA540" s="140"/>
      <c r="AB540" s="140"/>
      <c r="AC540" s="140"/>
      <c r="AD540" s="141"/>
      <c r="AE540" s="141"/>
      <c r="AF540" s="141"/>
      <c r="AG540"/>
      <c r="AH540"/>
      <c r="AI540"/>
      <c r="AJ540"/>
      <c r="AK540" s="141"/>
    </row>
    <row r="541" spans="11:37" x14ac:dyDescent="0.25">
      <c r="K541" s="139"/>
      <c r="L541"/>
      <c r="M541" s="139"/>
      <c r="N541" s="139"/>
      <c r="O541"/>
      <c r="P541" s="139"/>
      <c r="Q541" s="139"/>
      <c r="R541"/>
      <c r="S541" s="139"/>
      <c r="T541" s="139"/>
      <c r="U541"/>
      <c r="V541"/>
      <c r="W541" s="140"/>
      <c r="X541" s="140"/>
      <c r="Y541" s="140"/>
      <c r="Z541" s="140"/>
      <c r="AA541" s="140"/>
      <c r="AB541" s="140"/>
      <c r="AC541" s="140"/>
      <c r="AD541" s="141"/>
      <c r="AE541" s="141"/>
      <c r="AF541" s="141"/>
      <c r="AG541"/>
      <c r="AH541"/>
      <c r="AI541"/>
      <c r="AJ541"/>
      <c r="AK541" s="141"/>
    </row>
    <row r="542" spans="11:37" x14ac:dyDescent="0.25">
      <c r="K542" s="139"/>
      <c r="L542"/>
      <c r="M542" s="139"/>
      <c r="N542" s="139"/>
      <c r="O542"/>
      <c r="P542" s="139"/>
      <c r="Q542" s="139"/>
      <c r="R542"/>
      <c r="S542" s="139"/>
      <c r="T542" s="139"/>
      <c r="U542"/>
      <c r="V542"/>
      <c r="W542" s="140"/>
      <c r="X542" s="140"/>
      <c r="Y542" s="140"/>
      <c r="Z542" s="140"/>
      <c r="AA542" s="140"/>
      <c r="AB542" s="140"/>
      <c r="AC542" s="140"/>
      <c r="AD542" s="141"/>
      <c r="AE542" s="141"/>
      <c r="AF542" s="141"/>
      <c r="AG542"/>
      <c r="AH542"/>
      <c r="AI542"/>
      <c r="AJ542"/>
      <c r="AK542" s="141"/>
    </row>
    <row r="543" spans="11:37" x14ac:dyDescent="0.25">
      <c r="K543" s="139"/>
      <c r="L543"/>
      <c r="M543" s="139"/>
      <c r="N543" s="139"/>
      <c r="O543"/>
      <c r="P543" s="139"/>
      <c r="Q543" s="139"/>
      <c r="R543"/>
      <c r="S543" s="139"/>
      <c r="T543" s="139"/>
      <c r="U543"/>
      <c r="V543"/>
      <c r="W543" s="140"/>
      <c r="X543" s="140"/>
      <c r="Y543" s="140"/>
      <c r="Z543" s="140"/>
      <c r="AA543" s="140"/>
      <c r="AB543" s="140"/>
      <c r="AC543" s="140"/>
      <c r="AD543" s="141"/>
      <c r="AE543" s="141"/>
      <c r="AF543" s="141"/>
      <c r="AG543"/>
      <c r="AH543"/>
      <c r="AI543"/>
      <c r="AJ543"/>
      <c r="AK543" s="141"/>
    </row>
    <row r="544" spans="11:37" x14ac:dyDescent="0.25">
      <c r="K544" s="139"/>
      <c r="L544"/>
      <c r="M544" s="139"/>
      <c r="N544" s="139"/>
      <c r="O544"/>
      <c r="P544" s="139"/>
      <c r="Q544" s="139"/>
      <c r="R544"/>
      <c r="S544" s="139"/>
      <c r="T544" s="139"/>
      <c r="U544"/>
      <c r="V544"/>
      <c r="W544" s="140"/>
      <c r="X544" s="140"/>
      <c r="Y544" s="140"/>
      <c r="Z544" s="140"/>
      <c r="AA544" s="140"/>
      <c r="AB544" s="140"/>
      <c r="AC544" s="140"/>
      <c r="AD544" s="141"/>
      <c r="AE544" s="141"/>
      <c r="AF544" s="141"/>
      <c r="AG544"/>
      <c r="AH544"/>
      <c r="AI544"/>
      <c r="AJ544"/>
      <c r="AK544" s="141"/>
    </row>
    <row r="545" spans="11:37" x14ac:dyDescent="0.25">
      <c r="K545" s="139"/>
      <c r="L545"/>
      <c r="M545" s="139"/>
      <c r="N545" s="139"/>
      <c r="O545"/>
      <c r="P545" s="139"/>
      <c r="Q545" s="139"/>
      <c r="R545"/>
      <c r="S545" s="139"/>
      <c r="T545" s="139"/>
      <c r="U545"/>
      <c r="V545"/>
      <c r="W545" s="140"/>
      <c r="X545" s="140"/>
      <c r="Y545" s="140"/>
      <c r="Z545" s="140"/>
      <c r="AA545" s="140"/>
      <c r="AB545" s="140"/>
      <c r="AC545" s="140"/>
      <c r="AD545" s="141"/>
      <c r="AE545" s="141"/>
      <c r="AF545" s="141"/>
      <c r="AG545"/>
      <c r="AH545"/>
      <c r="AI545"/>
      <c r="AJ545"/>
      <c r="AK545" s="141"/>
    </row>
    <row r="546" spans="11:37" x14ac:dyDescent="0.25">
      <c r="K546" s="139"/>
      <c r="L546"/>
      <c r="M546" s="139"/>
      <c r="N546" s="139"/>
      <c r="O546"/>
      <c r="P546" s="139"/>
      <c r="Q546" s="139"/>
      <c r="R546"/>
      <c r="S546" s="139"/>
      <c r="T546" s="139"/>
      <c r="U546"/>
      <c r="V546"/>
      <c r="W546" s="140"/>
      <c r="X546" s="140"/>
      <c r="Y546" s="140"/>
      <c r="Z546" s="140"/>
      <c r="AA546" s="140"/>
      <c r="AB546" s="140"/>
      <c r="AC546" s="140"/>
      <c r="AD546" s="141"/>
      <c r="AE546" s="141"/>
      <c r="AF546" s="141"/>
      <c r="AG546"/>
      <c r="AH546"/>
      <c r="AI546"/>
      <c r="AJ546"/>
      <c r="AK546" s="141"/>
    </row>
    <row r="547" spans="11:37" x14ac:dyDescent="0.25">
      <c r="K547" s="139"/>
      <c r="L547"/>
      <c r="M547" s="139"/>
      <c r="N547" s="139"/>
      <c r="O547"/>
      <c r="P547" s="139"/>
      <c r="Q547" s="139"/>
      <c r="R547"/>
      <c r="S547" s="139"/>
      <c r="T547" s="139"/>
      <c r="U547"/>
      <c r="V547"/>
      <c r="W547" s="140"/>
      <c r="X547" s="140"/>
      <c r="Y547" s="140"/>
      <c r="Z547" s="140"/>
      <c r="AA547" s="140"/>
      <c r="AB547" s="140"/>
      <c r="AC547" s="140"/>
      <c r="AD547" s="141"/>
      <c r="AE547" s="141"/>
      <c r="AF547" s="141"/>
      <c r="AG547"/>
      <c r="AH547"/>
      <c r="AI547"/>
      <c r="AJ547"/>
      <c r="AK547" s="141"/>
    </row>
    <row r="548" spans="11:37" x14ac:dyDescent="0.25">
      <c r="K548" s="139"/>
      <c r="L548"/>
      <c r="M548" s="139"/>
      <c r="N548" s="139"/>
      <c r="O548"/>
      <c r="P548" s="139"/>
      <c r="Q548" s="139"/>
      <c r="R548"/>
      <c r="S548" s="139"/>
      <c r="T548" s="139"/>
      <c r="U548"/>
      <c r="V548"/>
      <c r="W548" s="140"/>
      <c r="X548" s="140"/>
      <c r="Y548" s="140"/>
      <c r="Z548" s="140"/>
      <c r="AA548" s="140"/>
      <c r="AB548" s="140"/>
      <c r="AC548" s="140"/>
      <c r="AD548" s="141"/>
      <c r="AE548" s="141"/>
      <c r="AF548" s="141"/>
      <c r="AG548"/>
      <c r="AH548"/>
      <c r="AI548"/>
      <c r="AJ548"/>
      <c r="AK548" s="141"/>
    </row>
    <row r="549" spans="11:37" x14ac:dyDescent="0.25">
      <c r="K549" s="139"/>
      <c r="L549"/>
      <c r="M549" s="139"/>
      <c r="N549" s="139"/>
      <c r="O549"/>
      <c r="P549" s="139"/>
      <c r="Q549" s="139"/>
      <c r="R549"/>
      <c r="S549" s="139"/>
      <c r="T549" s="139"/>
      <c r="U549"/>
      <c r="V549"/>
      <c r="W549" s="140"/>
      <c r="X549" s="140"/>
      <c r="Y549" s="140"/>
      <c r="Z549" s="140"/>
      <c r="AA549" s="140"/>
      <c r="AB549" s="140"/>
      <c r="AC549" s="140"/>
      <c r="AD549" s="141"/>
      <c r="AE549" s="141"/>
      <c r="AF549" s="141"/>
      <c r="AG549"/>
      <c r="AH549"/>
      <c r="AI549"/>
      <c r="AJ549"/>
      <c r="AK549" s="141"/>
    </row>
    <row r="550" spans="11:37" x14ac:dyDescent="0.25">
      <c r="K550" s="139"/>
      <c r="L550"/>
      <c r="M550" s="139"/>
      <c r="N550" s="139"/>
      <c r="O550"/>
      <c r="P550" s="139"/>
      <c r="Q550" s="139"/>
      <c r="R550"/>
      <c r="S550" s="139"/>
      <c r="T550" s="139"/>
      <c r="U550"/>
      <c r="V550"/>
      <c r="W550" s="140"/>
      <c r="X550" s="140"/>
      <c r="Y550" s="140"/>
      <c r="Z550" s="140"/>
      <c r="AA550" s="140"/>
      <c r="AB550" s="140"/>
      <c r="AC550" s="140"/>
      <c r="AD550" s="141"/>
      <c r="AE550" s="141"/>
      <c r="AF550" s="141"/>
      <c r="AG550"/>
      <c r="AH550"/>
      <c r="AI550"/>
      <c r="AJ550"/>
      <c r="AK550" s="141"/>
    </row>
    <row r="551" spans="11:37" x14ac:dyDescent="0.25">
      <c r="K551" s="139"/>
      <c r="L551"/>
      <c r="M551" s="139"/>
      <c r="N551" s="139"/>
      <c r="O551"/>
      <c r="P551" s="139"/>
      <c r="Q551" s="139"/>
      <c r="R551"/>
      <c r="S551" s="139"/>
      <c r="T551" s="139"/>
      <c r="U551"/>
      <c r="V551"/>
      <c r="W551" s="140"/>
      <c r="X551" s="140"/>
      <c r="Y551" s="140"/>
      <c r="Z551" s="140"/>
      <c r="AA551" s="140"/>
      <c r="AB551" s="140"/>
      <c r="AC551" s="140"/>
      <c r="AD551" s="141"/>
      <c r="AE551" s="141"/>
      <c r="AF551" s="141"/>
      <c r="AG551"/>
      <c r="AH551"/>
      <c r="AI551"/>
      <c r="AJ551"/>
      <c r="AK551" s="141"/>
    </row>
    <row r="552" spans="11:37" x14ac:dyDescent="0.25">
      <c r="K552" s="139"/>
      <c r="L552"/>
      <c r="M552" s="139"/>
      <c r="N552" s="139"/>
      <c r="O552"/>
      <c r="P552" s="139"/>
      <c r="Q552" s="139"/>
      <c r="R552"/>
      <c r="S552" s="139"/>
      <c r="T552" s="139"/>
      <c r="U552"/>
      <c r="V552"/>
      <c r="W552" s="140"/>
      <c r="X552" s="140"/>
      <c r="Y552" s="140"/>
      <c r="Z552" s="140"/>
      <c r="AA552" s="140"/>
      <c r="AB552" s="140"/>
      <c r="AC552" s="140"/>
      <c r="AD552" s="141"/>
      <c r="AE552" s="141"/>
      <c r="AF552" s="141"/>
      <c r="AG552"/>
      <c r="AH552"/>
      <c r="AI552"/>
      <c r="AJ552"/>
      <c r="AK552" s="141"/>
    </row>
    <row r="553" spans="11:37" x14ac:dyDescent="0.25">
      <c r="K553" s="139"/>
      <c r="L553"/>
      <c r="M553" s="139"/>
      <c r="N553" s="139"/>
      <c r="O553"/>
      <c r="P553" s="139"/>
      <c r="Q553" s="139"/>
      <c r="R553"/>
      <c r="S553" s="139"/>
      <c r="T553" s="139"/>
      <c r="U553"/>
      <c r="V553"/>
      <c r="W553" s="140"/>
      <c r="X553" s="140"/>
      <c r="Y553" s="140"/>
      <c r="Z553" s="140"/>
      <c r="AA553" s="140"/>
      <c r="AB553" s="140"/>
      <c r="AC553" s="140"/>
      <c r="AD553" s="141"/>
      <c r="AE553" s="141"/>
      <c r="AF553" s="141"/>
      <c r="AG553"/>
      <c r="AH553"/>
      <c r="AI553"/>
      <c r="AJ553"/>
      <c r="AK553" s="141"/>
    </row>
    <row r="554" spans="11:37" x14ac:dyDescent="0.25">
      <c r="K554" s="139"/>
      <c r="L554"/>
      <c r="M554" s="139"/>
      <c r="N554" s="139"/>
      <c r="O554"/>
      <c r="P554" s="139"/>
      <c r="Q554" s="139"/>
      <c r="R554"/>
      <c r="S554" s="139"/>
      <c r="T554" s="139"/>
      <c r="U554"/>
      <c r="V554"/>
      <c r="W554" s="140"/>
      <c r="X554" s="140"/>
      <c r="Y554" s="140"/>
      <c r="Z554" s="140"/>
      <c r="AA554" s="140"/>
      <c r="AB554" s="140"/>
      <c r="AC554" s="140"/>
      <c r="AD554" s="141"/>
      <c r="AE554" s="141"/>
      <c r="AF554" s="141"/>
      <c r="AG554"/>
      <c r="AH554"/>
      <c r="AI554"/>
      <c r="AJ554"/>
      <c r="AK554" s="141"/>
    </row>
    <row r="555" spans="11:37" x14ac:dyDescent="0.25">
      <c r="K555" s="139"/>
      <c r="L555"/>
      <c r="M555" s="139"/>
      <c r="N555" s="139"/>
      <c r="O555"/>
      <c r="P555" s="139"/>
      <c r="Q555" s="139"/>
      <c r="R555"/>
      <c r="S555" s="139"/>
      <c r="T555" s="139"/>
      <c r="U555"/>
      <c r="V555"/>
      <c r="W555" s="140"/>
      <c r="X555" s="140"/>
      <c r="Y555" s="140"/>
      <c r="Z555" s="140"/>
      <c r="AA555" s="140"/>
      <c r="AB555" s="140"/>
      <c r="AC555" s="140"/>
      <c r="AD555" s="141"/>
      <c r="AE555" s="141"/>
      <c r="AF555" s="141"/>
      <c r="AG555"/>
      <c r="AH555"/>
      <c r="AI555"/>
      <c r="AJ555"/>
      <c r="AK555" s="141"/>
    </row>
    <row r="556" spans="11:37" x14ac:dyDescent="0.25">
      <c r="K556" s="139"/>
      <c r="L556"/>
      <c r="M556" s="139"/>
      <c r="N556" s="139"/>
      <c r="O556"/>
      <c r="P556" s="139"/>
      <c r="Q556" s="139"/>
      <c r="R556"/>
      <c r="S556" s="139"/>
      <c r="T556" s="139"/>
      <c r="U556"/>
      <c r="V556"/>
      <c r="W556" s="140"/>
      <c r="X556" s="140"/>
      <c r="Y556" s="140"/>
      <c r="Z556" s="140"/>
      <c r="AA556" s="140"/>
      <c r="AB556" s="140"/>
      <c r="AC556" s="140"/>
      <c r="AD556" s="141"/>
      <c r="AE556" s="141"/>
      <c r="AF556" s="141"/>
      <c r="AG556"/>
      <c r="AH556"/>
      <c r="AI556"/>
      <c r="AJ556"/>
      <c r="AK556" s="141"/>
    </row>
    <row r="557" spans="11:37" x14ac:dyDescent="0.25">
      <c r="K557" s="139"/>
      <c r="L557"/>
      <c r="M557" s="139"/>
      <c r="N557" s="139"/>
      <c r="O557"/>
      <c r="P557" s="139"/>
      <c r="Q557" s="139"/>
      <c r="R557"/>
      <c r="S557" s="139"/>
      <c r="T557" s="139"/>
      <c r="U557"/>
      <c r="V557"/>
      <c r="W557" s="140"/>
      <c r="X557" s="140"/>
      <c r="Y557" s="140"/>
      <c r="Z557" s="140"/>
      <c r="AA557" s="140"/>
      <c r="AB557" s="140"/>
      <c r="AC557" s="140"/>
      <c r="AD557" s="141"/>
      <c r="AE557" s="141"/>
      <c r="AF557" s="141"/>
      <c r="AG557"/>
      <c r="AH557"/>
      <c r="AI557"/>
      <c r="AJ557"/>
      <c r="AK557" s="141"/>
    </row>
    <row r="558" spans="11:37" x14ac:dyDescent="0.25">
      <c r="K558" s="139"/>
      <c r="L558"/>
      <c r="M558" s="139"/>
      <c r="N558" s="139"/>
      <c r="O558"/>
      <c r="P558" s="139"/>
      <c r="Q558" s="139"/>
      <c r="R558"/>
      <c r="S558" s="139"/>
      <c r="T558" s="139"/>
      <c r="U558"/>
      <c r="V558"/>
      <c r="W558" s="140"/>
      <c r="X558" s="140"/>
      <c r="Y558" s="140"/>
      <c r="Z558" s="140"/>
      <c r="AA558" s="140"/>
      <c r="AB558" s="140"/>
      <c r="AC558" s="140"/>
      <c r="AD558" s="141"/>
      <c r="AE558" s="141"/>
      <c r="AF558" s="141"/>
      <c r="AG558"/>
      <c r="AH558"/>
      <c r="AI558"/>
      <c r="AJ558"/>
      <c r="AK558" s="141"/>
    </row>
    <row r="559" spans="11:37" x14ac:dyDescent="0.25">
      <c r="K559" s="139"/>
      <c r="L559"/>
      <c r="M559" s="139"/>
      <c r="N559" s="139"/>
      <c r="O559"/>
      <c r="P559" s="139"/>
      <c r="Q559" s="139"/>
      <c r="R559"/>
      <c r="S559" s="139"/>
      <c r="T559" s="139"/>
      <c r="U559"/>
      <c r="V559"/>
      <c r="W559" s="140"/>
      <c r="X559" s="140"/>
      <c r="Y559" s="140"/>
      <c r="Z559" s="140"/>
      <c r="AA559" s="140"/>
      <c r="AB559" s="140"/>
      <c r="AC559" s="140"/>
      <c r="AD559" s="141"/>
      <c r="AE559" s="141"/>
      <c r="AF559" s="141"/>
      <c r="AG559"/>
      <c r="AH559"/>
      <c r="AI559"/>
      <c r="AJ559"/>
      <c r="AK559" s="141"/>
    </row>
    <row r="560" spans="11:37" x14ac:dyDescent="0.25">
      <c r="K560" s="139"/>
      <c r="L560"/>
      <c r="M560" s="139"/>
      <c r="N560" s="139"/>
      <c r="O560"/>
      <c r="P560" s="139"/>
      <c r="Q560" s="139"/>
      <c r="R560"/>
      <c r="S560" s="139"/>
      <c r="T560" s="139"/>
      <c r="U560"/>
      <c r="V560"/>
      <c r="W560" s="140"/>
      <c r="X560" s="140"/>
      <c r="Y560" s="140"/>
      <c r="Z560" s="140"/>
      <c r="AA560" s="140"/>
      <c r="AB560" s="140"/>
      <c r="AC560" s="140"/>
      <c r="AD560" s="141"/>
      <c r="AE560" s="141"/>
      <c r="AF560" s="141"/>
      <c r="AG560"/>
      <c r="AH560"/>
      <c r="AI560"/>
      <c r="AJ560"/>
      <c r="AK560" s="141"/>
    </row>
    <row r="561" spans="11:37" x14ac:dyDescent="0.25">
      <c r="K561" s="139"/>
      <c r="L561"/>
      <c r="M561" s="139"/>
      <c r="N561" s="139"/>
      <c r="O561"/>
      <c r="P561" s="139"/>
      <c r="Q561" s="139"/>
      <c r="R561"/>
      <c r="S561" s="139"/>
      <c r="T561" s="139"/>
      <c r="U561"/>
      <c r="V561"/>
      <c r="W561" s="140"/>
      <c r="X561" s="140"/>
      <c r="Y561" s="140"/>
      <c r="Z561" s="140"/>
      <c r="AA561" s="140"/>
      <c r="AB561" s="140"/>
      <c r="AC561" s="140"/>
      <c r="AD561" s="141"/>
      <c r="AE561" s="141"/>
      <c r="AF561" s="141"/>
      <c r="AG561"/>
      <c r="AH561"/>
      <c r="AI561"/>
      <c r="AJ561"/>
      <c r="AK561" s="141"/>
    </row>
    <row r="562" spans="11:37" x14ac:dyDescent="0.25">
      <c r="K562" s="139"/>
      <c r="L562"/>
      <c r="M562" s="139"/>
      <c r="N562" s="139"/>
      <c r="O562"/>
      <c r="P562" s="139"/>
      <c r="Q562" s="139"/>
      <c r="R562"/>
      <c r="S562" s="139"/>
      <c r="T562" s="139"/>
      <c r="U562"/>
      <c r="V562"/>
      <c r="W562" s="140"/>
      <c r="X562" s="140"/>
      <c r="Y562" s="140"/>
      <c r="Z562" s="140"/>
      <c r="AA562" s="140"/>
      <c r="AB562" s="140"/>
      <c r="AC562" s="140"/>
      <c r="AD562" s="141"/>
      <c r="AE562" s="141"/>
      <c r="AF562" s="141"/>
      <c r="AG562"/>
      <c r="AH562"/>
      <c r="AI562"/>
      <c r="AJ562"/>
      <c r="AK562" s="141"/>
    </row>
    <row r="563" spans="11:37" x14ac:dyDescent="0.25">
      <c r="K563" s="139"/>
      <c r="L563"/>
      <c r="M563" s="139"/>
      <c r="N563" s="139"/>
      <c r="O563"/>
      <c r="P563" s="139"/>
      <c r="Q563" s="139"/>
      <c r="R563"/>
      <c r="S563" s="139"/>
      <c r="T563" s="139"/>
      <c r="U563"/>
      <c r="V563"/>
      <c r="W563" s="140"/>
      <c r="X563" s="140"/>
      <c r="Y563" s="140"/>
      <c r="Z563" s="140"/>
      <c r="AA563" s="140"/>
      <c r="AB563" s="140"/>
      <c r="AC563" s="140"/>
      <c r="AD563" s="141"/>
      <c r="AE563" s="141"/>
      <c r="AF563" s="141"/>
      <c r="AG563"/>
      <c r="AH563"/>
      <c r="AI563"/>
      <c r="AJ563"/>
      <c r="AK563" s="141"/>
    </row>
    <row r="564" spans="11:37" x14ac:dyDescent="0.25">
      <c r="K564" s="139"/>
      <c r="L564"/>
      <c r="M564" s="139"/>
      <c r="N564" s="139"/>
      <c r="O564"/>
      <c r="P564" s="139"/>
      <c r="Q564" s="139"/>
      <c r="R564"/>
      <c r="S564" s="139"/>
      <c r="T564" s="139"/>
      <c r="U564"/>
      <c r="V564"/>
      <c r="W564" s="140"/>
      <c r="X564" s="140"/>
      <c r="Y564" s="140"/>
      <c r="Z564" s="140"/>
      <c r="AA564" s="140"/>
      <c r="AB564" s="140"/>
      <c r="AC564" s="140"/>
      <c r="AD564" s="141"/>
      <c r="AE564" s="141"/>
      <c r="AF564" s="141"/>
      <c r="AG564"/>
      <c r="AH564"/>
      <c r="AI564"/>
      <c r="AJ564"/>
      <c r="AK564" s="141"/>
    </row>
    <row r="565" spans="11:37" x14ac:dyDescent="0.25">
      <c r="K565" s="139"/>
      <c r="L565"/>
      <c r="M565" s="139"/>
      <c r="N565" s="139"/>
      <c r="O565"/>
      <c r="P565" s="139"/>
      <c r="Q565" s="139"/>
      <c r="R565"/>
      <c r="S565" s="139"/>
      <c r="T565" s="139"/>
      <c r="U565"/>
      <c r="V565"/>
      <c r="W565" s="140"/>
      <c r="X565" s="140"/>
      <c r="Y565" s="140"/>
      <c r="Z565" s="140"/>
      <c r="AA565" s="140"/>
      <c r="AB565" s="140"/>
      <c r="AC565" s="140"/>
      <c r="AD565" s="141"/>
      <c r="AE565" s="141"/>
      <c r="AF565" s="141"/>
      <c r="AG565"/>
      <c r="AH565"/>
      <c r="AI565"/>
      <c r="AJ565"/>
      <c r="AK565" s="141"/>
    </row>
    <row r="566" spans="11:37" x14ac:dyDescent="0.25">
      <c r="K566" s="139"/>
      <c r="L566"/>
      <c r="M566" s="139"/>
      <c r="N566" s="139"/>
      <c r="O566"/>
      <c r="P566" s="139"/>
      <c r="Q566" s="139"/>
      <c r="R566"/>
      <c r="S566" s="139"/>
      <c r="T566" s="139"/>
      <c r="U566"/>
      <c r="V566"/>
      <c r="W566" s="140"/>
      <c r="X566" s="140"/>
      <c r="Y566" s="140"/>
      <c r="Z566" s="140"/>
      <c r="AA566" s="140"/>
      <c r="AB566" s="140"/>
      <c r="AC566" s="140"/>
      <c r="AD566" s="141"/>
      <c r="AE566" s="141"/>
      <c r="AF566" s="141"/>
      <c r="AG566"/>
      <c r="AH566"/>
      <c r="AI566"/>
      <c r="AJ566"/>
      <c r="AK566" s="141"/>
    </row>
    <row r="567" spans="11:37" x14ac:dyDescent="0.25">
      <c r="K567" s="139"/>
      <c r="L567"/>
      <c r="M567" s="139"/>
      <c r="N567" s="139"/>
      <c r="O567"/>
      <c r="P567" s="139"/>
      <c r="Q567" s="139"/>
      <c r="R567"/>
      <c r="S567" s="139"/>
      <c r="T567" s="139"/>
      <c r="U567"/>
      <c r="V567"/>
      <c r="W567" s="140"/>
      <c r="X567" s="140"/>
      <c r="Y567" s="140"/>
      <c r="Z567" s="140"/>
      <c r="AA567" s="140"/>
      <c r="AB567" s="140"/>
      <c r="AC567" s="140"/>
      <c r="AD567" s="141"/>
      <c r="AE567" s="141"/>
      <c r="AF567" s="141"/>
      <c r="AG567"/>
      <c r="AH567"/>
      <c r="AI567"/>
      <c r="AJ567"/>
      <c r="AK567" s="141"/>
    </row>
    <row r="568" spans="11:37" x14ac:dyDescent="0.25">
      <c r="K568" s="139"/>
      <c r="L568"/>
      <c r="M568" s="139"/>
      <c r="N568" s="139"/>
      <c r="O568"/>
      <c r="P568" s="139"/>
      <c r="Q568" s="139"/>
      <c r="R568"/>
      <c r="S568" s="139"/>
      <c r="T568" s="139"/>
      <c r="U568"/>
      <c r="V568"/>
      <c r="W568" s="140"/>
      <c r="X568" s="140"/>
      <c r="Y568" s="140"/>
      <c r="Z568" s="140"/>
      <c r="AA568" s="140"/>
      <c r="AB568" s="140"/>
      <c r="AC568" s="140"/>
      <c r="AD568" s="141"/>
      <c r="AE568" s="141"/>
      <c r="AF568" s="141"/>
      <c r="AG568"/>
      <c r="AH568"/>
      <c r="AI568"/>
      <c r="AJ568"/>
      <c r="AK568" s="141"/>
    </row>
    <row r="569" spans="11:37" x14ac:dyDescent="0.25">
      <c r="K569" s="139"/>
      <c r="L569"/>
      <c r="M569" s="139"/>
      <c r="N569" s="139"/>
      <c r="O569"/>
      <c r="P569" s="139"/>
      <c r="Q569" s="139"/>
      <c r="R569"/>
      <c r="S569" s="139"/>
      <c r="T569" s="139"/>
      <c r="U569"/>
      <c r="V569"/>
      <c r="W569" s="140"/>
      <c r="X569" s="140"/>
      <c r="Y569" s="140"/>
      <c r="Z569" s="140"/>
      <c r="AA569" s="140"/>
      <c r="AB569" s="140"/>
      <c r="AC569" s="140"/>
      <c r="AD569" s="141"/>
      <c r="AE569" s="141"/>
      <c r="AF569" s="141"/>
      <c r="AG569"/>
      <c r="AH569"/>
      <c r="AI569"/>
      <c r="AJ569"/>
      <c r="AK569" s="141"/>
    </row>
    <row r="570" spans="11:37" x14ac:dyDescent="0.25">
      <c r="K570" s="139"/>
      <c r="L570"/>
      <c r="M570" s="139"/>
      <c r="N570" s="139"/>
      <c r="O570"/>
      <c r="P570" s="139"/>
      <c r="Q570" s="139"/>
      <c r="R570"/>
      <c r="S570" s="139"/>
      <c r="T570" s="139"/>
      <c r="U570"/>
      <c r="V570"/>
      <c r="W570" s="140"/>
      <c r="X570" s="140"/>
      <c r="Y570" s="140"/>
      <c r="Z570" s="140"/>
      <c r="AA570" s="140"/>
      <c r="AB570" s="140"/>
      <c r="AC570" s="140"/>
      <c r="AD570" s="141"/>
      <c r="AE570" s="141"/>
      <c r="AF570" s="141"/>
      <c r="AG570"/>
      <c r="AH570"/>
      <c r="AI570"/>
      <c r="AJ570"/>
      <c r="AK570" s="141"/>
    </row>
    <row r="571" spans="11:37" x14ac:dyDescent="0.25">
      <c r="K571" s="139"/>
      <c r="L571"/>
      <c r="M571" s="139"/>
      <c r="N571" s="139"/>
      <c r="O571"/>
      <c r="P571" s="139"/>
      <c r="Q571" s="139"/>
      <c r="R571"/>
      <c r="S571" s="139"/>
      <c r="T571" s="139"/>
      <c r="U571"/>
      <c r="V571"/>
      <c r="W571" s="140"/>
      <c r="X571" s="140"/>
      <c r="Y571" s="140"/>
      <c r="Z571" s="140"/>
      <c r="AA571" s="140"/>
      <c r="AB571" s="140"/>
      <c r="AC571" s="140"/>
      <c r="AD571" s="141"/>
      <c r="AE571" s="141"/>
      <c r="AF571" s="141"/>
      <c r="AG571"/>
      <c r="AH571"/>
      <c r="AI571"/>
      <c r="AJ571"/>
      <c r="AK571" s="141"/>
    </row>
    <row r="572" spans="11:37" x14ac:dyDescent="0.25">
      <c r="K572" s="139"/>
      <c r="L572"/>
      <c r="M572" s="139"/>
      <c r="N572" s="139"/>
      <c r="O572"/>
      <c r="P572" s="139"/>
      <c r="Q572" s="139"/>
      <c r="R572"/>
      <c r="S572" s="139"/>
      <c r="T572" s="139"/>
      <c r="U572"/>
      <c r="V572"/>
      <c r="W572" s="140"/>
      <c r="X572" s="140"/>
      <c r="Y572" s="140"/>
      <c r="Z572" s="140"/>
      <c r="AA572" s="140"/>
      <c r="AB572" s="140"/>
      <c r="AC572" s="140"/>
      <c r="AD572" s="141"/>
      <c r="AE572" s="141"/>
      <c r="AF572" s="141"/>
      <c r="AG572"/>
      <c r="AH572"/>
      <c r="AI572"/>
      <c r="AJ572"/>
      <c r="AK572" s="141"/>
    </row>
    <row r="573" spans="11:37" x14ac:dyDescent="0.25">
      <c r="K573" s="139"/>
      <c r="L573"/>
      <c r="M573" s="139"/>
      <c r="N573" s="139"/>
      <c r="O573"/>
      <c r="P573" s="139"/>
      <c r="Q573" s="139"/>
      <c r="R573"/>
      <c r="S573" s="139"/>
      <c r="T573" s="139"/>
      <c r="U573"/>
      <c r="V573"/>
      <c r="W573" s="140"/>
      <c r="X573" s="140"/>
      <c r="Y573" s="140"/>
      <c r="Z573" s="140"/>
      <c r="AA573" s="140"/>
      <c r="AB573" s="140"/>
      <c r="AC573" s="140"/>
      <c r="AD573" s="141"/>
      <c r="AE573" s="141"/>
      <c r="AF573" s="141"/>
      <c r="AG573"/>
      <c r="AH573"/>
      <c r="AI573"/>
      <c r="AJ573"/>
      <c r="AK573" s="141"/>
    </row>
    <row r="574" spans="11:37" x14ac:dyDescent="0.25">
      <c r="K574" s="139"/>
      <c r="L574"/>
      <c r="M574" s="139"/>
      <c r="N574" s="139"/>
      <c r="O574"/>
      <c r="P574" s="139"/>
      <c r="Q574" s="139"/>
      <c r="R574"/>
      <c r="S574" s="139"/>
      <c r="T574" s="139"/>
      <c r="U574"/>
      <c r="V574"/>
      <c r="W574" s="140"/>
      <c r="X574" s="140"/>
      <c r="Y574" s="140"/>
      <c r="Z574" s="140"/>
      <c r="AA574" s="140"/>
      <c r="AB574" s="140"/>
      <c r="AC574" s="140"/>
      <c r="AD574" s="141"/>
      <c r="AE574" s="141"/>
      <c r="AF574" s="141"/>
      <c r="AG574"/>
      <c r="AH574"/>
      <c r="AI574"/>
      <c r="AJ574"/>
      <c r="AK574" s="141"/>
    </row>
    <row r="575" spans="11:37" x14ac:dyDescent="0.25">
      <c r="K575" s="139"/>
      <c r="L575"/>
      <c r="M575" s="139"/>
      <c r="N575" s="139"/>
      <c r="O575"/>
      <c r="P575" s="139"/>
      <c r="Q575" s="139"/>
      <c r="R575"/>
      <c r="S575" s="139"/>
      <c r="T575" s="139"/>
      <c r="U575"/>
      <c r="V575"/>
      <c r="W575" s="140"/>
      <c r="X575" s="140"/>
      <c r="Y575" s="140"/>
      <c r="Z575" s="140"/>
      <c r="AA575" s="140"/>
      <c r="AB575" s="140"/>
      <c r="AC575" s="140"/>
      <c r="AD575" s="141"/>
      <c r="AE575" s="141"/>
      <c r="AF575" s="141"/>
      <c r="AG575"/>
      <c r="AH575"/>
      <c r="AI575"/>
      <c r="AJ575"/>
      <c r="AK575" s="141"/>
    </row>
    <row r="576" spans="11:37" x14ac:dyDescent="0.25">
      <c r="K576" s="139"/>
      <c r="L576"/>
      <c r="M576" s="139"/>
      <c r="N576" s="139"/>
      <c r="O576"/>
      <c r="P576" s="139"/>
      <c r="Q576" s="139"/>
      <c r="R576"/>
      <c r="S576" s="139"/>
      <c r="T576" s="139"/>
      <c r="U576"/>
      <c r="V576"/>
      <c r="W576" s="140"/>
      <c r="X576" s="140"/>
      <c r="Y576" s="140"/>
      <c r="Z576" s="140"/>
      <c r="AA576" s="140"/>
      <c r="AB576" s="140"/>
      <c r="AC576" s="140"/>
      <c r="AD576" s="141"/>
      <c r="AE576" s="141"/>
      <c r="AF576" s="141"/>
      <c r="AG576"/>
      <c r="AH576"/>
      <c r="AI576"/>
      <c r="AJ576"/>
      <c r="AK576" s="141"/>
    </row>
    <row r="577" spans="11:37" x14ac:dyDescent="0.25">
      <c r="K577" s="139"/>
      <c r="L577"/>
      <c r="M577" s="139"/>
      <c r="N577" s="139"/>
      <c r="O577"/>
      <c r="P577" s="139"/>
      <c r="Q577" s="139"/>
      <c r="R577"/>
      <c r="S577" s="139"/>
      <c r="T577" s="139"/>
      <c r="U577"/>
      <c r="V577"/>
      <c r="W577" s="140"/>
      <c r="X577" s="140"/>
      <c r="Y577" s="140"/>
      <c r="Z577" s="140"/>
      <c r="AA577" s="140"/>
      <c r="AB577" s="140"/>
      <c r="AC577" s="140"/>
      <c r="AD577" s="141"/>
      <c r="AE577" s="141"/>
      <c r="AF577" s="141"/>
      <c r="AG577"/>
      <c r="AH577"/>
      <c r="AI577"/>
      <c r="AJ577"/>
      <c r="AK577" s="141"/>
    </row>
    <row r="578" spans="11:37" x14ac:dyDescent="0.25">
      <c r="K578" s="139"/>
      <c r="L578"/>
      <c r="M578" s="139"/>
      <c r="N578" s="139"/>
      <c r="O578"/>
      <c r="P578" s="139"/>
      <c r="Q578" s="139"/>
      <c r="R578"/>
      <c r="S578" s="139"/>
      <c r="T578" s="139"/>
      <c r="U578"/>
      <c r="V578"/>
      <c r="W578" s="140"/>
      <c r="X578" s="140"/>
      <c r="Y578" s="140"/>
      <c r="Z578" s="140"/>
      <c r="AA578" s="140"/>
      <c r="AB578" s="140"/>
      <c r="AC578" s="140"/>
      <c r="AD578" s="141"/>
      <c r="AE578" s="141"/>
      <c r="AF578" s="141"/>
      <c r="AG578"/>
      <c r="AH578"/>
      <c r="AI578"/>
      <c r="AJ578"/>
      <c r="AK578" s="141"/>
    </row>
    <row r="579" spans="11:37" x14ac:dyDescent="0.25">
      <c r="K579" s="139"/>
      <c r="L579"/>
      <c r="M579" s="139"/>
      <c r="N579" s="139"/>
      <c r="O579"/>
      <c r="P579" s="139"/>
      <c r="Q579" s="139"/>
      <c r="R579"/>
      <c r="S579" s="139"/>
      <c r="T579" s="139"/>
      <c r="U579"/>
      <c r="V579"/>
      <c r="W579" s="140"/>
      <c r="X579" s="140"/>
      <c r="Y579" s="140"/>
      <c r="Z579" s="140"/>
      <c r="AA579" s="140"/>
      <c r="AB579" s="140"/>
      <c r="AC579" s="140"/>
      <c r="AD579" s="141"/>
      <c r="AE579" s="141"/>
      <c r="AF579" s="141"/>
      <c r="AG579"/>
      <c r="AH579"/>
      <c r="AI579"/>
      <c r="AJ579"/>
      <c r="AK579" s="141"/>
    </row>
    <row r="580" spans="11:37" x14ac:dyDescent="0.25">
      <c r="K580" s="139"/>
      <c r="L580"/>
      <c r="M580" s="139"/>
      <c r="N580" s="139"/>
      <c r="O580"/>
      <c r="P580" s="139"/>
      <c r="Q580" s="139"/>
      <c r="R580"/>
      <c r="S580" s="139"/>
      <c r="T580" s="139"/>
      <c r="U580"/>
      <c r="V580"/>
      <c r="W580" s="140"/>
      <c r="X580" s="140"/>
      <c r="Y580" s="140"/>
      <c r="Z580" s="140"/>
      <c r="AA580" s="140"/>
      <c r="AB580" s="140"/>
      <c r="AC580" s="140"/>
      <c r="AD580" s="141"/>
      <c r="AE580" s="141"/>
      <c r="AF580" s="141"/>
      <c r="AG580"/>
      <c r="AH580"/>
      <c r="AI580"/>
      <c r="AJ580"/>
      <c r="AK580" s="141"/>
    </row>
    <row r="581" spans="11:37" x14ac:dyDescent="0.25">
      <c r="K581" s="139"/>
      <c r="L581"/>
      <c r="M581" s="139"/>
      <c r="N581" s="139"/>
      <c r="O581"/>
      <c r="P581" s="139"/>
      <c r="Q581" s="139"/>
      <c r="R581"/>
      <c r="S581" s="139"/>
      <c r="T581" s="139"/>
      <c r="U581"/>
      <c r="V581"/>
      <c r="W581" s="140"/>
      <c r="X581" s="140"/>
      <c r="Y581" s="140"/>
      <c r="Z581" s="140"/>
      <c r="AA581" s="140"/>
      <c r="AB581" s="140"/>
      <c r="AC581" s="140"/>
      <c r="AD581" s="141"/>
      <c r="AE581" s="141"/>
      <c r="AF581" s="141"/>
      <c r="AG581"/>
      <c r="AH581"/>
      <c r="AI581"/>
      <c r="AJ581"/>
      <c r="AK581" s="141"/>
    </row>
    <row r="582" spans="11:37" x14ac:dyDescent="0.25">
      <c r="K582" s="139"/>
      <c r="L582"/>
      <c r="M582" s="139"/>
      <c r="N582" s="139"/>
      <c r="O582"/>
      <c r="P582" s="139"/>
      <c r="Q582" s="139"/>
      <c r="R582"/>
      <c r="S582" s="139"/>
      <c r="T582" s="139"/>
      <c r="U582"/>
      <c r="V582"/>
      <c r="W582" s="140"/>
      <c r="X582" s="140"/>
      <c r="Y582" s="140"/>
      <c r="Z582" s="140"/>
      <c r="AA582" s="140"/>
      <c r="AB582" s="140"/>
      <c r="AC582" s="140"/>
      <c r="AD582" s="141"/>
      <c r="AE582" s="141"/>
      <c r="AF582" s="141"/>
      <c r="AG582"/>
      <c r="AH582"/>
      <c r="AI582"/>
      <c r="AJ582"/>
      <c r="AK582" s="141"/>
    </row>
    <row r="583" spans="11:37" x14ac:dyDescent="0.25">
      <c r="K583" s="139"/>
      <c r="L583"/>
      <c r="M583" s="139"/>
      <c r="N583" s="139"/>
      <c r="O583"/>
      <c r="P583" s="139"/>
      <c r="Q583" s="139"/>
      <c r="R583"/>
      <c r="S583" s="139"/>
      <c r="T583" s="139"/>
      <c r="U583"/>
      <c r="V583"/>
      <c r="W583" s="140"/>
      <c r="X583" s="140"/>
      <c r="Y583" s="140"/>
      <c r="Z583" s="140"/>
      <c r="AA583" s="140"/>
      <c r="AB583" s="140"/>
      <c r="AC583" s="140"/>
      <c r="AD583" s="141"/>
      <c r="AE583" s="141"/>
      <c r="AF583" s="141"/>
      <c r="AG583"/>
      <c r="AH583"/>
      <c r="AI583"/>
      <c r="AJ583"/>
      <c r="AK583" s="141"/>
    </row>
    <row r="584" spans="11:37" x14ac:dyDescent="0.25">
      <c r="K584" s="139"/>
      <c r="L584"/>
      <c r="M584" s="139"/>
      <c r="N584" s="139"/>
      <c r="O584"/>
      <c r="P584" s="139"/>
      <c r="Q584" s="139"/>
      <c r="R584"/>
      <c r="S584" s="139"/>
      <c r="T584" s="139"/>
      <c r="U584"/>
      <c r="V584"/>
      <c r="W584" s="140"/>
      <c r="X584" s="140"/>
      <c r="Y584" s="140"/>
      <c r="Z584" s="140"/>
      <c r="AA584" s="140"/>
      <c r="AB584" s="140"/>
      <c r="AC584" s="140"/>
      <c r="AD584" s="141"/>
      <c r="AE584" s="141"/>
      <c r="AF584" s="141"/>
      <c r="AG584"/>
      <c r="AH584"/>
      <c r="AI584"/>
      <c r="AJ584"/>
      <c r="AK584" s="141"/>
    </row>
    <row r="585" spans="11:37" x14ac:dyDescent="0.25">
      <c r="K585" s="139"/>
      <c r="L585"/>
      <c r="M585" s="139"/>
      <c r="N585" s="139"/>
      <c r="O585"/>
      <c r="P585" s="139"/>
      <c r="Q585" s="139"/>
      <c r="R585"/>
      <c r="S585" s="139"/>
      <c r="T585" s="139"/>
      <c r="U585"/>
      <c r="V585"/>
      <c r="W585" s="140"/>
      <c r="X585" s="140"/>
      <c r="Y585" s="140"/>
      <c r="Z585" s="140"/>
      <c r="AA585" s="140"/>
      <c r="AB585" s="140"/>
      <c r="AC585" s="140"/>
      <c r="AD585" s="141"/>
      <c r="AE585" s="141"/>
      <c r="AF585" s="141"/>
      <c r="AG585"/>
      <c r="AH585"/>
      <c r="AI585"/>
      <c r="AJ585"/>
      <c r="AK585" s="141"/>
    </row>
    <row r="586" spans="11:37" x14ac:dyDescent="0.25">
      <c r="K586" s="139"/>
      <c r="L586"/>
      <c r="M586" s="139"/>
      <c r="N586" s="139"/>
      <c r="O586"/>
      <c r="P586" s="139"/>
      <c r="Q586" s="139"/>
      <c r="R586"/>
      <c r="S586" s="139"/>
      <c r="T586" s="139"/>
      <c r="U586"/>
      <c r="V586"/>
      <c r="W586" s="140"/>
      <c r="X586" s="140"/>
      <c r="Y586" s="140"/>
      <c r="Z586" s="140"/>
      <c r="AA586" s="140"/>
      <c r="AB586" s="140"/>
      <c r="AC586" s="140"/>
      <c r="AD586" s="141"/>
      <c r="AE586" s="141"/>
      <c r="AF586" s="141"/>
      <c r="AG586"/>
      <c r="AH586"/>
      <c r="AI586"/>
      <c r="AJ586"/>
      <c r="AK586" s="141"/>
    </row>
    <row r="587" spans="11:37" x14ac:dyDescent="0.25">
      <c r="K587" s="139"/>
      <c r="L587"/>
      <c r="M587" s="139"/>
      <c r="N587" s="139"/>
      <c r="O587"/>
      <c r="P587" s="139"/>
      <c r="Q587" s="139"/>
      <c r="R587"/>
      <c r="S587" s="139"/>
      <c r="T587" s="139"/>
      <c r="U587"/>
      <c r="V587"/>
      <c r="W587" s="140"/>
      <c r="X587" s="140"/>
      <c r="Y587" s="140"/>
      <c r="Z587" s="140"/>
      <c r="AA587" s="140"/>
      <c r="AB587" s="140"/>
      <c r="AC587" s="140"/>
      <c r="AD587" s="141"/>
      <c r="AE587" s="141"/>
      <c r="AF587" s="141"/>
      <c r="AG587"/>
      <c r="AH587"/>
      <c r="AI587"/>
      <c r="AJ587"/>
      <c r="AK587" s="141"/>
    </row>
    <row r="588" spans="11:37" x14ac:dyDescent="0.25">
      <c r="K588" s="139"/>
      <c r="L588"/>
      <c r="M588" s="139"/>
      <c r="N588" s="139"/>
      <c r="O588"/>
      <c r="P588" s="139"/>
      <c r="Q588" s="139"/>
      <c r="R588"/>
      <c r="S588" s="139"/>
      <c r="T588" s="139"/>
      <c r="U588"/>
      <c r="V588"/>
      <c r="W588" s="140"/>
      <c r="X588" s="140"/>
      <c r="Y588" s="140"/>
      <c r="Z588" s="140"/>
      <c r="AA588" s="140"/>
      <c r="AB588" s="140"/>
      <c r="AC588" s="140"/>
      <c r="AD588" s="141"/>
      <c r="AE588" s="141"/>
      <c r="AF588" s="141"/>
      <c r="AG588"/>
      <c r="AH588"/>
      <c r="AI588"/>
      <c r="AJ588"/>
      <c r="AK588" s="141"/>
    </row>
    <row r="589" spans="11:37" x14ac:dyDescent="0.25">
      <c r="K589" s="139"/>
      <c r="L589"/>
      <c r="M589" s="139"/>
      <c r="N589" s="139"/>
      <c r="O589"/>
      <c r="P589" s="139"/>
      <c r="Q589" s="139"/>
      <c r="R589"/>
      <c r="S589" s="139"/>
      <c r="T589" s="139"/>
      <c r="U589"/>
      <c r="V589"/>
      <c r="W589" s="140"/>
      <c r="X589" s="140"/>
      <c r="Y589" s="140"/>
      <c r="Z589" s="140"/>
      <c r="AA589" s="140"/>
      <c r="AB589" s="140"/>
      <c r="AC589" s="140"/>
      <c r="AD589" s="141"/>
      <c r="AE589" s="141"/>
      <c r="AF589" s="141"/>
      <c r="AG589"/>
      <c r="AH589"/>
      <c r="AI589"/>
      <c r="AJ589"/>
      <c r="AK589" s="141"/>
    </row>
    <row r="590" spans="11:37" x14ac:dyDescent="0.25">
      <c r="K590" s="139"/>
      <c r="L590"/>
      <c r="M590" s="139"/>
      <c r="N590" s="139"/>
      <c r="O590"/>
      <c r="P590" s="139"/>
      <c r="Q590" s="139"/>
      <c r="R590"/>
      <c r="S590" s="139"/>
      <c r="T590" s="139"/>
      <c r="U590"/>
      <c r="V590"/>
      <c r="W590" s="140"/>
      <c r="X590" s="140"/>
      <c r="Y590" s="140"/>
      <c r="Z590" s="140"/>
      <c r="AA590" s="140"/>
      <c r="AB590" s="140"/>
      <c r="AC590" s="140"/>
      <c r="AD590" s="141"/>
      <c r="AE590" s="141"/>
      <c r="AF590" s="141"/>
      <c r="AG590"/>
      <c r="AH590"/>
      <c r="AI590"/>
      <c r="AJ590"/>
      <c r="AK590" s="141"/>
    </row>
    <row r="591" spans="11:37" x14ac:dyDescent="0.25">
      <c r="K591" s="139"/>
      <c r="L591"/>
      <c r="M591" s="139"/>
      <c r="N591" s="139"/>
      <c r="O591"/>
      <c r="P591" s="139"/>
      <c r="Q591" s="139"/>
      <c r="R591"/>
      <c r="S591" s="139"/>
      <c r="T591" s="139"/>
      <c r="U591"/>
      <c r="V591"/>
      <c r="W591" s="140"/>
      <c r="X591" s="140"/>
      <c r="Y591" s="140"/>
      <c r="Z591" s="140"/>
      <c r="AA591" s="140"/>
      <c r="AB591" s="140"/>
      <c r="AC591" s="140"/>
      <c r="AD591" s="141"/>
      <c r="AE591" s="141"/>
      <c r="AF591" s="141"/>
      <c r="AG591"/>
      <c r="AH591"/>
      <c r="AI591"/>
      <c r="AJ591"/>
      <c r="AK591" s="141"/>
    </row>
    <row r="592" spans="11:37" x14ac:dyDescent="0.25">
      <c r="K592" s="139"/>
      <c r="L592"/>
      <c r="M592" s="139"/>
      <c r="N592" s="139"/>
      <c r="O592"/>
      <c r="P592" s="139"/>
      <c r="Q592" s="139"/>
      <c r="R592"/>
      <c r="S592" s="139"/>
      <c r="T592" s="139"/>
      <c r="U592"/>
      <c r="V592"/>
      <c r="W592" s="140"/>
      <c r="X592" s="140"/>
      <c r="Y592" s="140"/>
      <c r="Z592" s="140"/>
      <c r="AA592" s="140"/>
      <c r="AB592" s="140"/>
      <c r="AC592" s="140"/>
      <c r="AD592" s="141"/>
      <c r="AE592" s="141"/>
      <c r="AF592" s="141"/>
      <c r="AG592"/>
      <c r="AH592"/>
      <c r="AI592"/>
      <c r="AJ592"/>
      <c r="AK592" s="141"/>
    </row>
    <row r="593" spans="11:37" x14ac:dyDescent="0.25">
      <c r="K593" s="139"/>
      <c r="L593"/>
      <c r="M593" s="139"/>
      <c r="N593" s="139"/>
      <c r="O593"/>
      <c r="P593" s="139"/>
      <c r="Q593" s="139"/>
      <c r="R593"/>
      <c r="S593" s="139"/>
      <c r="T593" s="139"/>
      <c r="U593"/>
      <c r="V593"/>
      <c r="W593" s="140"/>
      <c r="X593" s="140"/>
      <c r="Y593" s="140"/>
      <c r="Z593" s="140"/>
      <c r="AA593" s="140"/>
      <c r="AB593" s="140"/>
      <c r="AC593" s="140"/>
      <c r="AD593" s="141"/>
      <c r="AE593" s="141"/>
      <c r="AF593" s="141"/>
      <c r="AG593"/>
      <c r="AH593"/>
      <c r="AI593"/>
      <c r="AJ593"/>
      <c r="AK593" s="141"/>
    </row>
    <row r="594" spans="11:37" x14ac:dyDescent="0.25">
      <c r="K594" s="139"/>
      <c r="L594"/>
      <c r="M594" s="139"/>
      <c r="N594" s="139"/>
      <c r="O594"/>
      <c r="P594" s="139"/>
      <c r="Q594" s="139"/>
      <c r="R594"/>
      <c r="S594" s="139"/>
      <c r="T594" s="139"/>
      <c r="U594"/>
      <c r="V594"/>
      <c r="W594" s="140"/>
      <c r="X594" s="140"/>
      <c r="Y594" s="140"/>
      <c r="Z594" s="140"/>
      <c r="AA594" s="140"/>
      <c r="AB594" s="140"/>
      <c r="AC594" s="140"/>
      <c r="AD594" s="141"/>
      <c r="AE594" s="141"/>
      <c r="AF594" s="141"/>
      <c r="AG594"/>
      <c r="AH594"/>
      <c r="AI594"/>
      <c r="AJ594"/>
      <c r="AK594" s="141"/>
    </row>
    <row r="595" spans="11:37" x14ac:dyDescent="0.25">
      <c r="K595" s="139"/>
      <c r="L595"/>
      <c r="M595" s="139"/>
      <c r="N595" s="139"/>
      <c r="O595"/>
      <c r="P595" s="139"/>
      <c r="Q595" s="139"/>
      <c r="R595"/>
      <c r="S595" s="139"/>
      <c r="T595" s="139"/>
      <c r="U595"/>
      <c r="V595"/>
      <c r="W595" s="140"/>
      <c r="X595" s="140"/>
      <c r="Y595" s="140"/>
      <c r="Z595" s="140"/>
      <c r="AA595" s="140"/>
      <c r="AB595" s="140"/>
      <c r="AC595" s="140"/>
      <c r="AD595" s="141"/>
      <c r="AE595" s="141"/>
      <c r="AF595" s="141"/>
      <c r="AG595"/>
      <c r="AH595"/>
      <c r="AI595"/>
      <c r="AJ595"/>
      <c r="AK595" s="141"/>
    </row>
    <row r="596" spans="11:37" x14ac:dyDescent="0.25">
      <c r="K596" s="139"/>
      <c r="L596"/>
      <c r="M596" s="139"/>
      <c r="N596" s="139"/>
      <c r="O596"/>
      <c r="P596" s="139"/>
      <c r="Q596" s="139"/>
      <c r="R596"/>
      <c r="S596" s="139"/>
      <c r="T596" s="139"/>
      <c r="U596"/>
      <c r="V596"/>
      <c r="W596" s="140"/>
      <c r="X596" s="140"/>
      <c r="Y596" s="140"/>
      <c r="Z596" s="140"/>
      <c r="AA596" s="140"/>
      <c r="AB596" s="140"/>
      <c r="AC596" s="140"/>
      <c r="AD596" s="141"/>
      <c r="AE596" s="141"/>
      <c r="AF596" s="141"/>
      <c r="AG596"/>
      <c r="AH596"/>
      <c r="AI596"/>
      <c r="AJ596"/>
      <c r="AK596" s="141"/>
    </row>
    <row r="597" spans="11:37" x14ac:dyDescent="0.25">
      <c r="K597" s="139"/>
      <c r="L597"/>
      <c r="M597" s="139"/>
      <c r="N597" s="139"/>
      <c r="O597"/>
      <c r="P597" s="139"/>
      <c r="Q597" s="139"/>
      <c r="R597"/>
      <c r="S597" s="139"/>
      <c r="T597" s="139"/>
      <c r="U597"/>
      <c r="V597"/>
      <c r="W597" s="140"/>
      <c r="X597" s="140"/>
      <c r="Y597" s="140"/>
      <c r="Z597" s="140"/>
      <c r="AA597" s="140"/>
      <c r="AB597" s="140"/>
      <c r="AC597" s="140"/>
      <c r="AD597" s="141"/>
      <c r="AE597" s="141"/>
      <c r="AF597" s="141"/>
      <c r="AG597"/>
      <c r="AH597"/>
      <c r="AI597"/>
      <c r="AJ597"/>
      <c r="AK597" s="141"/>
    </row>
    <row r="598" spans="11:37" x14ac:dyDescent="0.25">
      <c r="K598" s="139"/>
      <c r="L598"/>
      <c r="M598" s="139"/>
      <c r="N598" s="139"/>
      <c r="O598"/>
      <c r="P598" s="139"/>
      <c r="Q598" s="139"/>
      <c r="R598"/>
      <c r="S598" s="139"/>
      <c r="T598" s="139"/>
      <c r="U598"/>
      <c r="V598"/>
      <c r="W598" s="140"/>
      <c r="X598" s="140"/>
      <c r="Y598" s="140"/>
      <c r="Z598" s="140"/>
      <c r="AA598" s="140"/>
      <c r="AB598" s="140"/>
      <c r="AC598" s="140"/>
      <c r="AD598" s="141"/>
      <c r="AE598" s="141"/>
      <c r="AF598" s="141"/>
      <c r="AG598"/>
      <c r="AH598"/>
      <c r="AI598"/>
      <c r="AJ598"/>
      <c r="AK598" s="141"/>
    </row>
    <row r="599" spans="11:37" x14ac:dyDescent="0.25">
      <c r="K599" s="139"/>
      <c r="L599"/>
      <c r="M599" s="139"/>
      <c r="N599" s="139"/>
      <c r="O599"/>
      <c r="P599" s="139"/>
      <c r="Q599" s="139"/>
      <c r="R599"/>
      <c r="S599" s="139"/>
      <c r="T599" s="139"/>
      <c r="U599"/>
      <c r="V599"/>
      <c r="W599" s="140"/>
      <c r="X599" s="140"/>
      <c r="Y599" s="140"/>
      <c r="Z599" s="140"/>
      <c r="AA599" s="140"/>
      <c r="AB599" s="140"/>
      <c r="AC599" s="140"/>
      <c r="AD599" s="141"/>
      <c r="AE599" s="141"/>
      <c r="AF599" s="141"/>
      <c r="AG599"/>
      <c r="AH599"/>
      <c r="AI599"/>
      <c r="AJ599"/>
      <c r="AK599" s="141"/>
    </row>
    <row r="600" spans="11:37" x14ac:dyDescent="0.25">
      <c r="K600" s="139"/>
      <c r="L600"/>
      <c r="M600" s="139"/>
      <c r="N600" s="139"/>
      <c r="O600"/>
      <c r="P600" s="139"/>
      <c r="Q600" s="139"/>
      <c r="R600"/>
      <c r="S600" s="139"/>
      <c r="T600" s="139"/>
      <c r="U600"/>
      <c r="V600"/>
      <c r="W600" s="140"/>
      <c r="X600" s="140"/>
      <c r="Y600" s="140"/>
      <c r="Z600" s="140"/>
      <c r="AA600" s="140"/>
      <c r="AB600" s="140"/>
      <c r="AC600" s="140"/>
      <c r="AD600" s="141"/>
      <c r="AE600" s="141"/>
      <c r="AF600" s="141"/>
      <c r="AG600"/>
      <c r="AH600"/>
      <c r="AI600"/>
      <c r="AJ600"/>
      <c r="AK600" s="141"/>
    </row>
    <row r="601" spans="11:37" x14ac:dyDescent="0.25">
      <c r="K601" s="139"/>
      <c r="L601"/>
      <c r="M601" s="139"/>
      <c r="N601" s="139"/>
      <c r="O601"/>
      <c r="P601" s="139"/>
      <c r="Q601" s="139"/>
      <c r="R601"/>
      <c r="S601" s="139"/>
      <c r="T601" s="139"/>
      <c r="U601"/>
      <c r="V601"/>
      <c r="W601" s="140"/>
      <c r="X601" s="140"/>
      <c r="Y601" s="140"/>
      <c r="Z601" s="140"/>
      <c r="AA601" s="140"/>
      <c r="AB601" s="140"/>
      <c r="AC601" s="140"/>
      <c r="AD601" s="141"/>
      <c r="AE601" s="141"/>
      <c r="AF601" s="141"/>
      <c r="AG601"/>
      <c r="AH601"/>
      <c r="AI601"/>
      <c r="AJ601"/>
      <c r="AK601" s="141"/>
    </row>
    <row r="602" spans="11:37" x14ac:dyDescent="0.25">
      <c r="K602" s="139"/>
      <c r="L602"/>
      <c r="M602" s="139"/>
      <c r="N602" s="139"/>
      <c r="O602"/>
      <c r="P602" s="139"/>
      <c r="Q602" s="139"/>
      <c r="R602"/>
      <c r="S602" s="139"/>
      <c r="T602" s="139"/>
      <c r="U602"/>
      <c r="V602"/>
      <c r="W602" s="140"/>
      <c r="X602" s="140"/>
      <c r="Y602" s="140"/>
      <c r="Z602" s="140"/>
      <c r="AA602" s="140"/>
      <c r="AB602" s="140"/>
      <c r="AC602" s="140"/>
      <c r="AD602" s="141"/>
      <c r="AE602" s="141"/>
      <c r="AF602" s="141"/>
      <c r="AG602"/>
      <c r="AH602"/>
      <c r="AI602"/>
      <c r="AJ602"/>
      <c r="AK602" s="141"/>
    </row>
    <row r="603" spans="11:37" x14ac:dyDescent="0.25">
      <c r="K603" s="139"/>
      <c r="L603"/>
      <c r="M603" s="139"/>
      <c r="N603" s="139"/>
      <c r="O603"/>
      <c r="P603" s="139"/>
      <c r="Q603" s="139"/>
      <c r="R603"/>
      <c r="S603" s="139"/>
      <c r="T603" s="139"/>
      <c r="U603"/>
      <c r="V603"/>
      <c r="W603" s="140"/>
      <c r="X603" s="140"/>
      <c r="Y603" s="140"/>
      <c r="Z603" s="140"/>
      <c r="AA603" s="140"/>
      <c r="AB603" s="140"/>
      <c r="AC603" s="140"/>
      <c r="AD603" s="141"/>
      <c r="AE603" s="141"/>
      <c r="AF603" s="141"/>
      <c r="AG603"/>
      <c r="AH603"/>
      <c r="AI603"/>
      <c r="AJ603"/>
      <c r="AK603" s="141"/>
    </row>
    <row r="604" spans="11:37" x14ac:dyDescent="0.25">
      <c r="K604" s="139"/>
      <c r="L604"/>
      <c r="M604" s="139"/>
      <c r="N604" s="139"/>
      <c r="O604"/>
      <c r="P604" s="139"/>
      <c r="Q604" s="139"/>
      <c r="R604"/>
      <c r="S604" s="139"/>
      <c r="T604" s="139"/>
      <c r="U604"/>
      <c r="V604"/>
      <c r="W604" s="140"/>
      <c r="X604" s="140"/>
      <c r="Y604" s="140"/>
      <c r="Z604" s="140"/>
      <c r="AA604" s="140"/>
      <c r="AB604" s="140"/>
      <c r="AC604" s="140"/>
      <c r="AD604" s="141"/>
      <c r="AE604" s="141"/>
      <c r="AF604" s="141"/>
      <c r="AG604"/>
      <c r="AH604"/>
      <c r="AI604"/>
      <c r="AJ604"/>
      <c r="AK604" s="141"/>
    </row>
    <row r="605" spans="11:37" x14ac:dyDescent="0.25">
      <c r="K605" s="139"/>
      <c r="L605"/>
      <c r="M605" s="139"/>
      <c r="N605" s="139"/>
      <c r="O605"/>
      <c r="P605" s="139"/>
      <c r="Q605" s="139"/>
      <c r="R605"/>
      <c r="S605" s="139"/>
      <c r="T605" s="139"/>
      <c r="U605"/>
      <c r="V605"/>
      <c r="W605" s="140"/>
      <c r="X605" s="140"/>
      <c r="Y605" s="140"/>
      <c r="Z605" s="140"/>
      <c r="AA605" s="140"/>
      <c r="AB605" s="140"/>
      <c r="AC605" s="140"/>
      <c r="AD605" s="141"/>
      <c r="AE605" s="141"/>
      <c r="AF605" s="141"/>
      <c r="AG605"/>
      <c r="AH605"/>
      <c r="AI605"/>
      <c r="AJ605"/>
      <c r="AK605" s="141"/>
    </row>
    <row r="606" spans="11:37" x14ac:dyDescent="0.25">
      <c r="K606" s="139"/>
      <c r="L606"/>
      <c r="M606" s="139"/>
      <c r="N606" s="139"/>
      <c r="O606"/>
      <c r="P606" s="139"/>
      <c r="Q606" s="139"/>
      <c r="R606"/>
      <c r="S606" s="139"/>
      <c r="T606" s="139"/>
      <c r="U606"/>
      <c r="V606"/>
      <c r="W606" s="140"/>
      <c r="X606" s="140"/>
      <c r="Y606" s="140"/>
      <c r="Z606" s="140"/>
      <c r="AA606" s="140"/>
      <c r="AB606" s="140"/>
      <c r="AC606" s="140"/>
      <c r="AD606" s="141"/>
      <c r="AE606" s="141"/>
      <c r="AF606" s="141"/>
      <c r="AG606"/>
      <c r="AH606"/>
      <c r="AI606"/>
      <c r="AJ606"/>
      <c r="AK606" s="141"/>
    </row>
    <row r="607" spans="11:37" x14ac:dyDescent="0.25">
      <c r="K607" s="139"/>
      <c r="L607"/>
      <c r="M607" s="139"/>
      <c r="N607" s="139"/>
      <c r="O607"/>
      <c r="P607" s="139"/>
      <c r="Q607" s="139"/>
      <c r="R607"/>
      <c r="S607" s="139"/>
      <c r="T607" s="139"/>
      <c r="U607"/>
      <c r="V607"/>
      <c r="W607" s="140"/>
      <c r="X607" s="140"/>
      <c r="Y607" s="140"/>
      <c r="Z607" s="140"/>
      <c r="AA607" s="140"/>
      <c r="AB607" s="140"/>
      <c r="AC607" s="140"/>
      <c r="AD607" s="141"/>
      <c r="AE607" s="141"/>
      <c r="AF607" s="141"/>
      <c r="AG607"/>
      <c r="AH607"/>
      <c r="AI607"/>
      <c r="AJ607"/>
      <c r="AK607" s="141"/>
    </row>
    <row r="608" spans="11:37" x14ac:dyDescent="0.25">
      <c r="K608" s="139"/>
      <c r="L608"/>
      <c r="M608" s="139"/>
      <c r="N608" s="139"/>
      <c r="O608"/>
      <c r="P608" s="139"/>
      <c r="Q608" s="139"/>
      <c r="R608"/>
      <c r="S608" s="139"/>
      <c r="T608" s="139"/>
      <c r="U608"/>
      <c r="V608"/>
      <c r="W608" s="140"/>
      <c r="X608" s="140"/>
      <c r="Y608" s="140"/>
      <c r="Z608" s="140"/>
      <c r="AA608" s="140"/>
      <c r="AB608" s="140"/>
      <c r="AC608" s="140"/>
      <c r="AD608" s="141"/>
      <c r="AE608" s="141"/>
      <c r="AF608" s="141"/>
      <c r="AG608"/>
      <c r="AH608"/>
      <c r="AI608"/>
      <c r="AJ608"/>
      <c r="AK608" s="141"/>
    </row>
    <row r="609" spans="11:37" x14ac:dyDescent="0.25">
      <c r="K609" s="139"/>
      <c r="L609"/>
      <c r="M609" s="139"/>
      <c r="N609" s="139"/>
      <c r="O609"/>
      <c r="P609" s="139"/>
      <c r="Q609" s="139"/>
      <c r="R609"/>
      <c r="S609" s="139"/>
      <c r="T609" s="139"/>
      <c r="U609"/>
      <c r="V609"/>
      <c r="W609" s="140"/>
      <c r="X609" s="140"/>
      <c r="Y609" s="140"/>
      <c r="Z609" s="140"/>
      <c r="AA609" s="140"/>
      <c r="AB609" s="140"/>
      <c r="AC609" s="140"/>
      <c r="AD609" s="141"/>
      <c r="AE609" s="141"/>
      <c r="AF609" s="141"/>
      <c r="AG609"/>
      <c r="AH609"/>
      <c r="AI609"/>
      <c r="AJ609"/>
      <c r="AK609" s="141"/>
    </row>
    <row r="610" spans="11:37" x14ac:dyDescent="0.25">
      <c r="K610" s="139"/>
      <c r="L610"/>
      <c r="M610" s="139"/>
      <c r="N610" s="139"/>
      <c r="O610"/>
      <c r="P610" s="139"/>
      <c r="Q610" s="139"/>
      <c r="R610"/>
      <c r="S610" s="139"/>
      <c r="T610" s="139"/>
      <c r="U610"/>
      <c r="V610"/>
      <c r="W610" s="140"/>
      <c r="X610" s="140"/>
      <c r="Y610" s="140"/>
      <c r="Z610" s="140"/>
      <c r="AA610" s="140"/>
      <c r="AB610" s="140"/>
      <c r="AC610" s="140"/>
      <c r="AD610" s="141"/>
      <c r="AE610" s="141"/>
      <c r="AF610" s="141"/>
      <c r="AG610"/>
      <c r="AH610"/>
      <c r="AI610"/>
      <c r="AJ610"/>
      <c r="AK610" s="141"/>
    </row>
    <row r="611" spans="11:37" x14ac:dyDescent="0.25">
      <c r="K611" s="139"/>
      <c r="L611"/>
      <c r="M611" s="139"/>
      <c r="N611" s="139"/>
      <c r="O611"/>
      <c r="P611" s="139"/>
      <c r="Q611" s="139"/>
      <c r="R611"/>
      <c r="S611" s="139"/>
      <c r="T611" s="139"/>
      <c r="U611"/>
      <c r="V611"/>
      <c r="W611" s="140"/>
      <c r="X611" s="140"/>
      <c r="Y611" s="140"/>
      <c r="Z611" s="140"/>
      <c r="AA611" s="140"/>
      <c r="AB611" s="140"/>
      <c r="AC611" s="140"/>
      <c r="AD611" s="141"/>
      <c r="AE611" s="141"/>
      <c r="AF611" s="141"/>
      <c r="AG611"/>
      <c r="AH611"/>
      <c r="AI611"/>
      <c r="AJ611"/>
      <c r="AK611" s="141"/>
    </row>
    <row r="612" spans="11:37" x14ac:dyDescent="0.25">
      <c r="K612" s="139"/>
      <c r="L612"/>
      <c r="M612" s="139"/>
      <c r="N612" s="139"/>
      <c r="O612"/>
      <c r="P612" s="139"/>
      <c r="Q612" s="139"/>
      <c r="R612"/>
      <c r="S612" s="139"/>
      <c r="T612" s="139"/>
      <c r="U612"/>
      <c r="V612"/>
      <c r="W612" s="140"/>
      <c r="X612" s="140"/>
      <c r="Y612" s="140"/>
      <c r="Z612" s="140"/>
      <c r="AA612" s="140"/>
      <c r="AB612" s="140"/>
      <c r="AC612" s="140"/>
      <c r="AD612" s="141"/>
      <c r="AE612" s="141"/>
      <c r="AF612" s="141"/>
      <c r="AG612"/>
      <c r="AH612"/>
      <c r="AI612"/>
      <c r="AJ612"/>
      <c r="AK612" s="141"/>
    </row>
    <row r="613" spans="11:37" x14ac:dyDescent="0.25">
      <c r="K613" s="139"/>
      <c r="L613"/>
      <c r="M613" s="139"/>
      <c r="N613" s="139"/>
      <c r="O613"/>
      <c r="P613" s="139"/>
      <c r="Q613" s="139"/>
      <c r="R613"/>
      <c r="S613" s="139"/>
      <c r="T613" s="139"/>
      <c r="U613"/>
      <c r="V613"/>
      <c r="W613" s="140"/>
      <c r="X613" s="140"/>
      <c r="Y613" s="140"/>
      <c r="Z613" s="140"/>
      <c r="AA613" s="140"/>
      <c r="AB613" s="140"/>
      <c r="AC613" s="140"/>
      <c r="AD613" s="141"/>
      <c r="AE613" s="141"/>
      <c r="AF613" s="141"/>
      <c r="AG613"/>
      <c r="AH613"/>
      <c r="AI613"/>
      <c r="AJ613"/>
      <c r="AK613" s="141"/>
    </row>
    <row r="614" spans="11:37" x14ac:dyDescent="0.25">
      <c r="K614" s="139"/>
      <c r="L614"/>
      <c r="M614" s="139"/>
      <c r="N614" s="139"/>
      <c r="O614"/>
      <c r="P614" s="139"/>
      <c r="Q614" s="139"/>
      <c r="R614"/>
      <c r="S614" s="139"/>
      <c r="T614" s="139"/>
      <c r="U614"/>
      <c r="V614"/>
      <c r="W614" s="140"/>
      <c r="X614" s="140"/>
      <c r="Y614" s="140"/>
      <c r="Z614" s="140"/>
      <c r="AA614" s="140"/>
      <c r="AB614" s="140"/>
      <c r="AC614" s="140"/>
      <c r="AD614" s="141"/>
      <c r="AE614" s="141"/>
      <c r="AF614" s="141"/>
      <c r="AG614"/>
      <c r="AH614"/>
      <c r="AI614"/>
      <c r="AJ614"/>
      <c r="AK614" s="141"/>
    </row>
    <row r="615" spans="11:37" x14ac:dyDescent="0.25">
      <c r="K615" s="139"/>
      <c r="L615"/>
      <c r="M615" s="139"/>
      <c r="N615" s="139"/>
      <c r="O615"/>
      <c r="P615" s="139"/>
      <c r="Q615" s="139"/>
      <c r="R615"/>
      <c r="S615" s="139"/>
      <c r="T615" s="139"/>
      <c r="U615"/>
      <c r="V615"/>
      <c r="W615" s="140"/>
      <c r="X615" s="140"/>
      <c r="Y615" s="140"/>
      <c r="Z615" s="140"/>
      <c r="AA615" s="140"/>
      <c r="AB615" s="140"/>
      <c r="AC615" s="140"/>
      <c r="AD615" s="141"/>
      <c r="AE615" s="141"/>
      <c r="AF615" s="141"/>
      <c r="AG615"/>
      <c r="AH615"/>
      <c r="AI615"/>
      <c r="AJ615"/>
      <c r="AK615" s="141"/>
    </row>
    <row r="616" spans="11:37" x14ac:dyDescent="0.25">
      <c r="K616" s="139"/>
      <c r="L616"/>
      <c r="M616" s="139"/>
      <c r="N616" s="139"/>
      <c r="O616"/>
      <c r="P616" s="139"/>
      <c r="Q616" s="139"/>
      <c r="R616"/>
      <c r="S616" s="139"/>
      <c r="T616" s="139"/>
      <c r="U616"/>
      <c r="V616"/>
      <c r="W616" s="140"/>
      <c r="X616" s="140"/>
      <c r="Y616" s="140"/>
      <c r="Z616" s="140"/>
      <c r="AA616" s="140"/>
      <c r="AB616" s="140"/>
      <c r="AC616" s="140"/>
      <c r="AD616" s="141"/>
      <c r="AE616" s="141"/>
      <c r="AF616" s="141"/>
      <c r="AG616"/>
      <c r="AH616"/>
      <c r="AI616"/>
      <c r="AJ616"/>
      <c r="AK616" s="141"/>
    </row>
    <row r="617" spans="11:37" x14ac:dyDescent="0.25">
      <c r="K617" s="139"/>
      <c r="L617"/>
      <c r="M617" s="139"/>
      <c r="N617" s="139"/>
      <c r="O617"/>
      <c r="P617" s="139"/>
      <c r="Q617" s="139"/>
      <c r="R617"/>
      <c r="S617" s="139"/>
      <c r="T617" s="139"/>
      <c r="U617"/>
      <c r="V617"/>
      <c r="W617" s="140"/>
      <c r="X617" s="140"/>
      <c r="Y617" s="140"/>
      <c r="Z617" s="140"/>
      <c r="AA617" s="140"/>
      <c r="AB617" s="140"/>
      <c r="AC617" s="140"/>
      <c r="AD617" s="141"/>
      <c r="AE617" s="141"/>
      <c r="AF617" s="141"/>
      <c r="AG617"/>
      <c r="AH617"/>
      <c r="AI617"/>
      <c r="AJ617"/>
      <c r="AK617" s="141"/>
    </row>
    <row r="618" spans="11:37" x14ac:dyDescent="0.25">
      <c r="K618" s="139"/>
      <c r="L618"/>
      <c r="M618" s="139"/>
      <c r="N618" s="139"/>
      <c r="O618"/>
      <c r="P618" s="139"/>
      <c r="Q618" s="139"/>
      <c r="R618"/>
      <c r="S618" s="139"/>
      <c r="T618" s="139"/>
      <c r="U618"/>
      <c r="V618"/>
      <c r="W618" s="140"/>
      <c r="X618" s="140"/>
      <c r="Y618" s="140"/>
      <c r="Z618" s="140"/>
      <c r="AA618" s="140"/>
      <c r="AB618" s="140"/>
      <c r="AC618" s="140"/>
      <c r="AD618" s="141"/>
      <c r="AE618" s="141"/>
      <c r="AF618" s="141"/>
      <c r="AG618"/>
      <c r="AH618"/>
      <c r="AI618"/>
      <c r="AJ618"/>
      <c r="AK618" s="141"/>
    </row>
    <row r="619" spans="11:37" x14ac:dyDescent="0.25">
      <c r="K619" s="139"/>
      <c r="L619"/>
      <c r="M619" s="139"/>
      <c r="N619" s="139"/>
      <c r="O619"/>
      <c r="P619" s="139"/>
      <c r="Q619" s="139"/>
      <c r="R619"/>
      <c r="S619" s="139"/>
      <c r="T619" s="139"/>
      <c r="U619"/>
      <c r="V619"/>
      <c r="W619" s="140"/>
      <c r="X619" s="140"/>
      <c r="Y619" s="140"/>
      <c r="Z619" s="140"/>
      <c r="AA619" s="140"/>
      <c r="AB619" s="140"/>
      <c r="AC619" s="140"/>
      <c r="AD619" s="141"/>
      <c r="AE619" s="141"/>
      <c r="AF619" s="141"/>
      <c r="AG619"/>
      <c r="AH619"/>
      <c r="AI619"/>
      <c r="AJ619"/>
      <c r="AK619" s="141"/>
    </row>
    <row r="620" spans="11:37" x14ac:dyDescent="0.25">
      <c r="K620" s="139"/>
      <c r="L620"/>
      <c r="M620" s="139"/>
      <c r="N620" s="139"/>
      <c r="O620"/>
      <c r="P620" s="139"/>
      <c r="Q620" s="139"/>
      <c r="R620"/>
      <c r="S620" s="139"/>
      <c r="T620" s="139"/>
      <c r="U620"/>
      <c r="V620"/>
      <c r="W620" s="140"/>
      <c r="X620" s="140"/>
      <c r="Y620" s="140"/>
      <c r="Z620" s="140"/>
      <c r="AA620" s="140"/>
      <c r="AB620" s="140"/>
      <c r="AC620" s="140"/>
      <c r="AD620" s="141"/>
      <c r="AE620" s="141"/>
      <c r="AF620" s="141"/>
      <c r="AG620"/>
      <c r="AH620"/>
      <c r="AI620"/>
      <c r="AJ620"/>
      <c r="AK620" s="141"/>
    </row>
    <row r="621" spans="11:37" x14ac:dyDescent="0.25">
      <c r="K621" s="139"/>
      <c r="L621"/>
      <c r="M621" s="139"/>
      <c r="N621" s="139"/>
      <c r="O621"/>
      <c r="P621" s="139"/>
      <c r="Q621" s="139"/>
      <c r="R621"/>
      <c r="S621" s="139"/>
      <c r="T621" s="139"/>
      <c r="U621"/>
      <c r="V621"/>
      <c r="W621" s="140"/>
      <c r="X621" s="140"/>
      <c r="Y621" s="140"/>
      <c r="Z621" s="140"/>
      <c r="AA621" s="140"/>
      <c r="AB621" s="140"/>
      <c r="AC621" s="140"/>
      <c r="AD621" s="141"/>
      <c r="AE621" s="141"/>
      <c r="AF621" s="141"/>
      <c r="AG621"/>
      <c r="AH621"/>
      <c r="AI621"/>
      <c r="AJ621"/>
      <c r="AK621" s="141"/>
    </row>
    <row r="622" spans="11:37" x14ac:dyDescent="0.25">
      <c r="K622" s="139"/>
      <c r="L622"/>
      <c r="M622" s="139"/>
      <c r="N622" s="139"/>
      <c r="O622"/>
      <c r="P622" s="139"/>
      <c r="Q622" s="139"/>
      <c r="R622"/>
      <c r="S622" s="139"/>
      <c r="T622" s="139"/>
      <c r="U622"/>
      <c r="V622"/>
      <c r="W622" s="140"/>
      <c r="X622" s="140"/>
      <c r="Y622" s="140"/>
      <c r="Z622" s="140"/>
      <c r="AA622" s="140"/>
      <c r="AB622" s="140"/>
      <c r="AC622" s="140"/>
      <c r="AD622" s="141"/>
      <c r="AE622" s="141"/>
      <c r="AF622" s="141"/>
      <c r="AG622"/>
      <c r="AH622"/>
      <c r="AI622"/>
      <c r="AJ622"/>
      <c r="AK622" s="141"/>
    </row>
    <row r="623" spans="11:37" x14ac:dyDescent="0.25">
      <c r="K623" s="139"/>
      <c r="L623"/>
      <c r="M623" s="139"/>
      <c r="N623" s="139"/>
      <c r="O623"/>
      <c r="P623" s="139"/>
      <c r="Q623" s="139"/>
      <c r="R623"/>
      <c r="S623" s="139"/>
      <c r="T623" s="139"/>
      <c r="U623"/>
      <c r="V623"/>
      <c r="W623" s="140"/>
      <c r="X623" s="140"/>
      <c r="Y623" s="140"/>
      <c r="Z623" s="140"/>
      <c r="AA623" s="140"/>
      <c r="AB623" s="140"/>
      <c r="AC623" s="140"/>
      <c r="AD623" s="141"/>
      <c r="AE623" s="141"/>
      <c r="AF623" s="141"/>
      <c r="AG623"/>
      <c r="AH623"/>
      <c r="AI623"/>
      <c r="AJ623"/>
      <c r="AK623" s="141"/>
    </row>
    <row r="624" spans="11:37" x14ac:dyDescent="0.25">
      <c r="K624" s="139"/>
      <c r="L624"/>
      <c r="M624" s="139"/>
      <c r="N624" s="139"/>
      <c r="O624"/>
      <c r="P624" s="139"/>
      <c r="Q624" s="139"/>
      <c r="R624"/>
      <c r="S624" s="139"/>
      <c r="T624" s="139"/>
      <c r="U624"/>
      <c r="V624"/>
      <c r="W624" s="140"/>
      <c r="X624" s="140"/>
      <c r="Y624" s="140"/>
      <c r="Z624" s="140"/>
      <c r="AA624" s="140"/>
      <c r="AB624" s="140"/>
      <c r="AC624" s="140"/>
      <c r="AD624" s="141"/>
      <c r="AE624" s="141"/>
      <c r="AF624" s="141"/>
      <c r="AG624"/>
      <c r="AH624"/>
      <c r="AI624"/>
      <c r="AJ624"/>
      <c r="AK624" s="141"/>
    </row>
    <row r="625" spans="11:37" x14ac:dyDescent="0.25">
      <c r="K625" s="139"/>
      <c r="L625"/>
      <c r="M625" s="139"/>
      <c r="N625" s="139"/>
      <c r="O625"/>
      <c r="P625" s="139"/>
      <c r="Q625" s="139"/>
      <c r="R625"/>
      <c r="S625" s="139"/>
      <c r="T625" s="139"/>
      <c r="U625"/>
      <c r="V625"/>
      <c r="W625" s="140"/>
      <c r="X625" s="140"/>
      <c r="Y625" s="140"/>
      <c r="Z625" s="140"/>
      <c r="AA625" s="140"/>
      <c r="AB625" s="140"/>
      <c r="AC625" s="140"/>
      <c r="AD625" s="141"/>
      <c r="AE625" s="141"/>
      <c r="AF625" s="141"/>
      <c r="AG625"/>
      <c r="AH625"/>
      <c r="AI625"/>
      <c r="AJ625"/>
      <c r="AK625" s="141"/>
    </row>
    <row r="626" spans="11:37" x14ac:dyDescent="0.25">
      <c r="K626" s="139"/>
      <c r="L626"/>
      <c r="M626" s="139"/>
      <c r="N626" s="139"/>
      <c r="O626"/>
      <c r="P626" s="139"/>
      <c r="Q626" s="139"/>
      <c r="R626"/>
      <c r="S626" s="139"/>
      <c r="T626" s="139"/>
      <c r="U626"/>
      <c r="V626"/>
      <c r="W626" s="140"/>
      <c r="X626" s="140"/>
      <c r="Y626" s="140"/>
      <c r="Z626" s="140"/>
      <c r="AA626" s="140"/>
      <c r="AB626" s="140"/>
      <c r="AC626" s="140"/>
      <c r="AD626" s="141"/>
      <c r="AE626" s="141"/>
      <c r="AF626" s="141"/>
      <c r="AG626"/>
      <c r="AH626"/>
      <c r="AI626"/>
      <c r="AJ626"/>
      <c r="AK626" s="141"/>
    </row>
    <row r="627" spans="11:37" x14ac:dyDescent="0.25">
      <c r="K627" s="139"/>
      <c r="L627"/>
      <c r="M627" s="139"/>
      <c r="N627" s="139"/>
      <c r="O627"/>
      <c r="P627" s="139"/>
      <c r="Q627" s="139"/>
      <c r="R627"/>
      <c r="S627" s="139"/>
      <c r="T627" s="139"/>
      <c r="U627"/>
      <c r="V627"/>
      <c r="W627" s="140"/>
      <c r="X627" s="140"/>
      <c r="Y627" s="140"/>
      <c r="Z627" s="140"/>
      <c r="AA627" s="140"/>
      <c r="AB627" s="140"/>
      <c r="AC627" s="140"/>
      <c r="AD627" s="141"/>
      <c r="AE627" s="141"/>
      <c r="AF627" s="141"/>
      <c r="AG627"/>
      <c r="AH627"/>
      <c r="AI627"/>
      <c r="AJ627"/>
      <c r="AK627" s="141"/>
    </row>
    <row r="628" spans="11:37" x14ac:dyDescent="0.25">
      <c r="K628" s="139"/>
      <c r="L628"/>
      <c r="M628" s="139"/>
      <c r="N628" s="139"/>
      <c r="O628"/>
      <c r="P628" s="139"/>
      <c r="Q628" s="139"/>
      <c r="R628"/>
      <c r="S628" s="139"/>
      <c r="T628" s="139"/>
      <c r="U628"/>
      <c r="V628"/>
      <c r="W628" s="140"/>
      <c r="X628" s="140"/>
      <c r="Y628" s="140"/>
      <c r="Z628" s="140"/>
      <c r="AA628" s="140"/>
      <c r="AB628" s="140"/>
      <c r="AC628" s="140"/>
      <c r="AD628" s="141"/>
      <c r="AE628" s="141"/>
      <c r="AF628" s="141"/>
      <c r="AG628"/>
      <c r="AH628"/>
      <c r="AI628"/>
      <c r="AJ628"/>
      <c r="AK628" s="141"/>
    </row>
    <row r="629" spans="11:37" x14ac:dyDescent="0.25">
      <c r="K629" s="139"/>
      <c r="L629"/>
      <c r="M629" s="139"/>
      <c r="N629" s="139"/>
      <c r="O629"/>
      <c r="P629" s="139"/>
      <c r="Q629" s="139"/>
      <c r="R629"/>
      <c r="S629" s="139"/>
      <c r="T629" s="139"/>
      <c r="U629"/>
      <c r="V629"/>
      <c r="W629" s="140"/>
      <c r="X629" s="140"/>
      <c r="Y629" s="140"/>
      <c r="Z629" s="140"/>
      <c r="AA629" s="140"/>
      <c r="AB629" s="140"/>
      <c r="AC629" s="140"/>
      <c r="AD629" s="141"/>
      <c r="AE629" s="141"/>
      <c r="AF629" s="141"/>
      <c r="AG629"/>
      <c r="AH629"/>
      <c r="AI629"/>
      <c r="AJ629"/>
      <c r="AK629" s="141"/>
    </row>
    <row r="630" spans="11:37" x14ac:dyDescent="0.25">
      <c r="K630" s="139"/>
      <c r="L630"/>
      <c r="M630" s="139"/>
      <c r="N630" s="139"/>
      <c r="O630"/>
      <c r="P630" s="139"/>
      <c r="Q630" s="139"/>
      <c r="R630"/>
      <c r="S630" s="139"/>
      <c r="T630" s="139"/>
      <c r="U630"/>
      <c r="V630"/>
      <c r="W630" s="140"/>
      <c r="X630" s="140"/>
      <c r="Y630" s="140"/>
      <c r="Z630" s="140"/>
      <c r="AA630" s="140"/>
      <c r="AB630" s="140"/>
      <c r="AC630" s="140"/>
      <c r="AD630" s="141"/>
      <c r="AE630" s="141"/>
      <c r="AF630" s="141"/>
      <c r="AG630"/>
      <c r="AH630"/>
      <c r="AI630"/>
      <c r="AJ630"/>
      <c r="AK630" s="141"/>
    </row>
    <row r="631" spans="11:37" x14ac:dyDescent="0.25">
      <c r="K631" s="139"/>
      <c r="L631"/>
      <c r="M631" s="139"/>
      <c r="N631" s="139"/>
      <c r="O631"/>
      <c r="P631" s="139"/>
      <c r="Q631" s="139"/>
      <c r="R631"/>
      <c r="S631" s="139"/>
      <c r="T631" s="139"/>
      <c r="U631"/>
      <c r="V631"/>
      <c r="W631" s="140"/>
      <c r="X631" s="140"/>
      <c r="Y631" s="140"/>
      <c r="Z631" s="140"/>
      <c r="AA631" s="140"/>
      <c r="AB631" s="140"/>
      <c r="AC631" s="140"/>
      <c r="AD631" s="141"/>
      <c r="AE631" s="141"/>
      <c r="AF631" s="141"/>
      <c r="AG631"/>
      <c r="AH631"/>
      <c r="AI631"/>
      <c r="AJ631"/>
      <c r="AK631" s="141"/>
    </row>
    <row r="632" spans="11:37" x14ac:dyDescent="0.25">
      <c r="K632" s="139"/>
      <c r="L632"/>
      <c r="M632" s="139"/>
      <c r="N632" s="139"/>
      <c r="O632"/>
      <c r="P632" s="139"/>
      <c r="Q632" s="139"/>
      <c r="R632"/>
      <c r="S632" s="139"/>
      <c r="T632" s="139"/>
      <c r="U632"/>
      <c r="V632"/>
      <c r="W632" s="140"/>
      <c r="X632" s="140"/>
      <c r="Y632" s="140"/>
      <c r="Z632" s="140"/>
      <c r="AA632" s="140"/>
      <c r="AB632" s="140"/>
      <c r="AC632" s="140"/>
      <c r="AD632" s="141"/>
      <c r="AE632" s="141"/>
      <c r="AF632" s="141"/>
      <c r="AG632"/>
      <c r="AH632"/>
      <c r="AI632"/>
      <c r="AJ632"/>
      <c r="AK632" s="141"/>
    </row>
    <row r="633" spans="11:37" x14ac:dyDescent="0.25">
      <c r="K633" s="139"/>
      <c r="L633"/>
      <c r="M633" s="139"/>
      <c r="N633" s="139"/>
      <c r="O633"/>
      <c r="P633" s="139"/>
      <c r="Q633" s="139"/>
      <c r="R633"/>
      <c r="S633" s="139"/>
      <c r="T633" s="139"/>
      <c r="U633"/>
      <c r="V633"/>
      <c r="W633" s="140"/>
      <c r="X633" s="140"/>
      <c r="Y633" s="140"/>
      <c r="Z633" s="140"/>
      <c r="AA633" s="140"/>
      <c r="AB633" s="140"/>
      <c r="AC633" s="140"/>
      <c r="AD633" s="141"/>
      <c r="AE633" s="141"/>
      <c r="AF633" s="141"/>
      <c r="AG633"/>
      <c r="AH633"/>
      <c r="AI633"/>
      <c r="AJ633"/>
      <c r="AK633" s="141"/>
    </row>
    <row r="634" spans="11:37" x14ac:dyDescent="0.25">
      <c r="K634" s="139"/>
      <c r="L634"/>
      <c r="M634" s="139"/>
      <c r="N634" s="139"/>
      <c r="O634"/>
      <c r="P634" s="139"/>
      <c r="Q634" s="139"/>
      <c r="R634"/>
      <c r="S634" s="139"/>
      <c r="T634" s="139"/>
      <c r="U634"/>
      <c r="V634"/>
      <c r="W634" s="140"/>
      <c r="X634" s="140"/>
      <c r="Y634" s="140"/>
      <c r="Z634" s="140"/>
      <c r="AA634" s="140"/>
      <c r="AB634" s="140"/>
      <c r="AC634" s="140"/>
      <c r="AD634" s="141"/>
      <c r="AE634" s="141"/>
      <c r="AF634" s="141"/>
      <c r="AG634"/>
      <c r="AH634"/>
      <c r="AI634"/>
      <c r="AJ634"/>
      <c r="AK634" s="141"/>
    </row>
    <row r="635" spans="11:37" x14ac:dyDescent="0.25">
      <c r="K635" s="139"/>
      <c r="L635"/>
      <c r="M635" s="139"/>
      <c r="N635" s="139"/>
      <c r="O635"/>
      <c r="P635" s="139"/>
      <c r="Q635" s="139"/>
      <c r="R635"/>
      <c r="S635" s="139"/>
      <c r="T635" s="139"/>
      <c r="U635"/>
      <c r="V635"/>
      <c r="W635" s="140"/>
      <c r="X635" s="140"/>
      <c r="Y635" s="140"/>
      <c r="Z635" s="140"/>
      <c r="AA635" s="140"/>
      <c r="AB635" s="140"/>
      <c r="AC635" s="140"/>
      <c r="AD635" s="141"/>
      <c r="AE635" s="141"/>
      <c r="AF635" s="141"/>
      <c r="AG635"/>
      <c r="AH635"/>
      <c r="AI635"/>
      <c r="AJ635"/>
      <c r="AK635" s="141"/>
    </row>
    <row r="636" spans="11:37" x14ac:dyDescent="0.25">
      <c r="K636" s="139"/>
      <c r="L636"/>
      <c r="M636" s="139"/>
      <c r="N636" s="139"/>
      <c r="O636"/>
      <c r="P636" s="139"/>
      <c r="Q636" s="139"/>
      <c r="R636"/>
      <c r="S636" s="139"/>
      <c r="T636" s="139"/>
      <c r="U636"/>
      <c r="V636"/>
      <c r="W636" s="140"/>
      <c r="X636" s="140"/>
      <c r="Y636" s="140"/>
      <c r="Z636" s="140"/>
      <c r="AA636" s="140"/>
      <c r="AB636" s="140"/>
      <c r="AC636" s="140"/>
      <c r="AD636" s="141"/>
      <c r="AE636" s="141"/>
      <c r="AF636" s="141"/>
      <c r="AG636"/>
      <c r="AH636"/>
      <c r="AI636"/>
      <c r="AJ636"/>
      <c r="AK636" s="141"/>
    </row>
    <row r="637" spans="11:37" x14ac:dyDescent="0.25">
      <c r="K637" s="139"/>
      <c r="L637"/>
      <c r="M637" s="139"/>
      <c r="N637" s="139"/>
      <c r="O637"/>
      <c r="P637" s="139"/>
      <c r="Q637" s="139"/>
      <c r="R637"/>
      <c r="S637" s="139"/>
      <c r="T637" s="139"/>
      <c r="U637"/>
      <c r="V637"/>
      <c r="W637" s="140"/>
      <c r="X637" s="140"/>
      <c r="Y637" s="140"/>
      <c r="Z637" s="140"/>
      <c r="AA637" s="140"/>
      <c r="AB637" s="140"/>
      <c r="AC637" s="140"/>
      <c r="AD637" s="141"/>
      <c r="AE637" s="141"/>
      <c r="AF637" s="141"/>
      <c r="AG637"/>
      <c r="AH637"/>
      <c r="AI637"/>
      <c r="AJ637"/>
      <c r="AK637" s="141"/>
    </row>
    <row r="638" spans="11:37" x14ac:dyDescent="0.25">
      <c r="K638" s="139"/>
      <c r="L638"/>
      <c r="M638" s="139"/>
      <c r="N638" s="139"/>
      <c r="O638"/>
      <c r="P638" s="139"/>
      <c r="Q638" s="139"/>
      <c r="R638"/>
      <c r="S638" s="139"/>
      <c r="T638" s="139"/>
      <c r="U638"/>
      <c r="V638"/>
      <c r="W638" s="140"/>
      <c r="X638" s="140"/>
      <c r="Y638" s="140"/>
      <c r="Z638" s="140"/>
      <c r="AA638" s="140"/>
      <c r="AB638" s="140"/>
      <c r="AC638" s="140"/>
      <c r="AD638" s="141"/>
      <c r="AE638" s="141"/>
      <c r="AF638" s="141"/>
      <c r="AG638"/>
      <c r="AH638"/>
      <c r="AI638"/>
      <c r="AJ638"/>
      <c r="AK638" s="141"/>
    </row>
    <row r="639" spans="11:37" x14ac:dyDescent="0.25">
      <c r="K639" s="139"/>
      <c r="L639"/>
      <c r="M639" s="139"/>
      <c r="N639" s="139"/>
      <c r="O639"/>
      <c r="P639" s="139"/>
      <c r="Q639" s="139"/>
      <c r="R639"/>
      <c r="S639" s="139"/>
      <c r="T639" s="139"/>
      <c r="U639"/>
      <c r="V639"/>
      <c r="W639" s="140"/>
      <c r="X639" s="140"/>
      <c r="Y639" s="140"/>
      <c r="Z639" s="140"/>
      <c r="AA639" s="140"/>
      <c r="AB639" s="140"/>
      <c r="AC639" s="140"/>
      <c r="AD639" s="141"/>
      <c r="AE639" s="141"/>
      <c r="AF639" s="141"/>
      <c r="AG639"/>
      <c r="AH639"/>
      <c r="AI639"/>
      <c r="AJ639"/>
      <c r="AK639" s="141"/>
    </row>
    <row r="640" spans="11:37" x14ac:dyDescent="0.25">
      <c r="K640" s="139"/>
      <c r="L640"/>
      <c r="M640" s="139"/>
      <c r="N640" s="139"/>
      <c r="O640"/>
      <c r="P640" s="139"/>
      <c r="Q640" s="139"/>
      <c r="R640"/>
      <c r="S640" s="139"/>
      <c r="T640" s="139"/>
      <c r="U640"/>
      <c r="V640"/>
      <c r="W640" s="140"/>
      <c r="X640" s="140"/>
      <c r="Y640" s="140"/>
      <c r="Z640" s="140"/>
      <c r="AA640" s="140"/>
      <c r="AB640" s="140"/>
      <c r="AC640" s="140"/>
      <c r="AD640" s="141"/>
      <c r="AE640" s="141"/>
      <c r="AF640" s="141"/>
      <c r="AG640"/>
      <c r="AH640"/>
      <c r="AI640"/>
      <c r="AJ640"/>
      <c r="AK640" s="141"/>
    </row>
    <row r="641" spans="11:37" x14ac:dyDescent="0.25">
      <c r="K641" s="139"/>
      <c r="L641"/>
      <c r="M641" s="139"/>
      <c r="N641" s="139"/>
      <c r="O641"/>
      <c r="P641" s="139"/>
      <c r="Q641" s="139"/>
      <c r="R641"/>
      <c r="S641" s="139"/>
      <c r="T641" s="139"/>
      <c r="U641"/>
      <c r="V641"/>
      <c r="W641" s="140"/>
      <c r="X641" s="140"/>
      <c r="Y641" s="140"/>
      <c r="Z641" s="140"/>
      <c r="AA641" s="140"/>
      <c r="AB641" s="140"/>
      <c r="AC641" s="140"/>
      <c r="AD641" s="141"/>
      <c r="AE641" s="141"/>
      <c r="AF641" s="141"/>
      <c r="AG641"/>
      <c r="AH641"/>
      <c r="AI641"/>
      <c r="AJ641"/>
      <c r="AK641" s="141"/>
    </row>
    <row r="642" spans="11:37" x14ac:dyDescent="0.25">
      <c r="K642" s="139"/>
      <c r="L642"/>
      <c r="M642" s="139"/>
      <c r="N642" s="139"/>
      <c r="O642"/>
      <c r="P642" s="139"/>
      <c r="Q642" s="139"/>
      <c r="R642"/>
      <c r="S642" s="139"/>
      <c r="T642" s="139"/>
      <c r="U642"/>
      <c r="V642"/>
      <c r="W642" s="140"/>
      <c r="X642" s="140"/>
      <c r="Y642" s="140"/>
      <c r="Z642" s="140"/>
      <c r="AA642" s="140"/>
      <c r="AB642" s="140"/>
      <c r="AC642" s="140"/>
      <c r="AD642" s="141"/>
      <c r="AE642" s="141"/>
      <c r="AF642" s="141"/>
      <c r="AG642"/>
      <c r="AH642"/>
      <c r="AI642"/>
      <c r="AJ642"/>
      <c r="AK642" s="141"/>
    </row>
    <row r="643" spans="11:37" x14ac:dyDescent="0.25">
      <c r="K643" s="139"/>
      <c r="L643"/>
      <c r="M643" s="139"/>
      <c r="N643" s="139"/>
      <c r="O643"/>
      <c r="P643" s="139"/>
      <c r="Q643" s="139"/>
      <c r="R643"/>
      <c r="S643" s="139"/>
      <c r="T643" s="139"/>
      <c r="U643"/>
      <c r="V643"/>
      <c r="W643" s="140"/>
      <c r="X643" s="140"/>
      <c r="Y643" s="140"/>
      <c r="Z643" s="140"/>
      <c r="AA643" s="140"/>
      <c r="AB643" s="140"/>
      <c r="AC643" s="140"/>
      <c r="AD643" s="141"/>
      <c r="AE643" s="141"/>
      <c r="AF643" s="141"/>
      <c r="AG643"/>
      <c r="AH643"/>
      <c r="AI643"/>
      <c r="AJ643"/>
      <c r="AK643" s="141"/>
    </row>
    <row r="644" spans="11:37" x14ac:dyDescent="0.25">
      <c r="K644" s="139"/>
      <c r="L644"/>
      <c r="M644" s="139"/>
      <c r="N644" s="139"/>
      <c r="O644"/>
      <c r="P644" s="139"/>
      <c r="Q644" s="139"/>
      <c r="R644"/>
      <c r="S644" s="139"/>
      <c r="T644" s="139"/>
      <c r="U644"/>
      <c r="V644"/>
      <c r="W644" s="140"/>
      <c r="X644" s="140"/>
      <c r="Y644" s="140"/>
      <c r="Z644" s="140"/>
      <c r="AA644" s="140"/>
      <c r="AB644" s="140"/>
      <c r="AC644" s="140"/>
      <c r="AD644" s="141"/>
      <c r="AE644" s="141"/>
      <c r="AF644" s="141"/>
      <c r="AG644"/>
      <c r="AH644"/>
      <c r="AI644"/>
      <c r="AJ644"/>
      <c r="AK644" s="141"/>
    </row>
    <row r="645" spans="11:37" x14ac:dyDescent="0.25">
      <c r="K645" s="139"/>
      <c r="L645"/>
      <c r="M645" s="139"/>
      <c r="N645" s="139"/>
      <c r="O645"/>
      <c r="P645" s="139"/>
      <c r="Q645" s="139"/>
      <c r="R645"/>
      <c r="S645" s="139"/>
      <c r="T645" s="139"/>
      <c r="U645"/>
      <c r="V645"/>
      <c r="W645" s="140"/>
      <c r="X645" s="140"/>
      <c r="Y645" s="140"/>
      <c r="Z645" s="140"/>
      <c r="AA645" s="140"/>
      <c r="AB645" s="140"/>
      <c r="AC645" s="140"/>
      <c r="AD645" s="141"/>
      <c r="AE645" s="141"/>
      <c r="AF645" s="141"/>
      <c r="AG645"/>
      <c r="AH645"/>
      <c r="AI645"/>
      <c r="AJ645"/>
      <c r="AK645" s="141"/>
    </row>
    <row r="646" spans="11:37" x14ac:dyDescent="0.25">
      <c r="K646" s="139"/>
      <c r="L646"/>
      <c r="M646" s="139"/>
      <c r="N646" s="139"/>
      <c r="O646"/>
      <c r="P646" s="139"/>
      <c r="Q646" s="139"/>
      <c r="R646"/>
      <c r="S646" s="139"/>
      <c r="T646" s="139"/>
      <c r="U646"/>
      <c r="V646"/>
      <c r="W646" s="140"/>
      <c r="X646" s="140"/>
      <c r="Y646" s="140"/>
      <c r="Z646" s="140"/>
      <c r="AA646" s="140"/>
      <c r="AB646" s="140"/>
      <c r="AC646" s="140"/>
      <c r="AD646" s="141"/>
      <c r="AE646" s="141"/>
      <c r="AF646" s="141"/>
      <c r="AG646"/>
      <c r="AH646"/>
      <c r="AI646"/>
      <c r="AJ646"/>
      <c r="AK646" s="141"/>
    </row>
    <row r="647" spans="11:37" x14ac:dyDescent="0.25">
      <c r="K647" s="139"/>
      <c r="L647"/>
      <c r="M647" s="139"/>
      <c r="N647" s="139"/>
      <c r="O647"/>
      <c r="P647" s="139"/>
      <c r="Q647" s="139"/>
      <c r="R647"/>
      <c r="S647" s="139"/>
      <c r="T647" s="139"/>
      <c r="U647"/>
      <c r="V647"/>
      <c r="W647" s="140"/>
      <c r="X647" s="140"/>
      <c r="Y647" s="140"/>
      <c r="Z647" s="140"/>
      <c r="AA647" s="140"/>
      <c r="AB647" s="140"/>
      <c r="AC647" s="140"/>
      <c r="AD647" s="141"/>
      <c r="AE647" s="141"/>
      <c r="AF647" s="141"/>
      <c r="AG647"/>
      <c r="AH647"/>
      <c r="AI647"/>
      <c r="AJ647"/>
      <c r="AK647" s="141"/>
    </row>
    <row r="648" spans="11:37" x14ac:dyDescent="0.25">
      <c r="K648" s="139"/>
      <c r="L648"/>
      <c r="M648" s="139"/>
      <c r="N648" s="139"/>
      <c r="O648"/>
      <c r="P648" s="139"/>
      <c r="Q648" s="139"/>
      <c r="R648"/>
      <c r="S648" s="139"/>
      <c r="T648" s="139"/>
      <c r="U648"/>
      <c r="V648"/>
      <c r="W648" s="140"/>
      <c r="X648" s="140"/>
      <c r="Y648" s="140"/>
      <c r="Z648" s="140"/>
      <c r="AA648" s="140"/>
      <c r="AB648" s="140"/>
      <c r="AC648" s="140"/>
      <c r="AD648" s="141"/>
      <c r="AE648" s="141"/>
      <c r="AF648" s="141"/>
      <c r="AG648"/>
      <c r="AH648"/>
      <c r="AI648"/>
      <c r="AJ648"/>
      <c r="AK648" s="141"/>
    </row>
    <row r="649" spans="11:37" x14ac:dyDescent="0.25">
      <c r="K649" s="139"/>
      <c r="L649"/>
      <c r="M649" s="139"/>
      <c r="N649" s="139"/>
      <c r="O649"/>
      <c r="P649" s="139"/>
      <c r="Q649" s="139"/>
      <c r="R649"/>
      <c r="S649" s="139"/>
      <c r="T649" s="139"/>
      <c r="U649"/>
      <c r="V649"/>
      <c r="W649" s="140"/>
      <c r="X649" s="140"/>
      <c r="Y649" s="140"/>
      <c r="Z649" s="140"/>
      <c r="AA649" s="140"/>
      <c r="AB649" s="140"/>
      <c r="AC649" s="140"/>
      <c r="AD649" s="141"/>
      <c r="AE649" s="141"/>
      <c r="AF649" s="141"/>
      <c r="AG649"/>
      <c r="AH649"/>
      <c r="AI649"/>
      <c r="AJ649"/>
      <c r="AK649" s="141"/>
    </row>
    <row r="650" spans="11:37" x14ac:dyDescent="0.25">
      <c r="K650" s="139"/>
      <c r="L650"/>
      <c r="M650" s="139"/>
      <c r="N650" s="139"/>
      <c r="O650"/>
      <c r="P650" s="139"/>
      <c r="Q650" s="139"/>
      <c r="R650"/>
      <c r="S650" s="139"/>
      <c r="T650" s="139"/>
      <c r="U650"/>
      <c r="V650"/>
      <c r="W650" s="140"/>
      <c r="X650" s="140"/>
      <c r="Y650" s="140"/>
      <c r="Z650" s="140"/>
      <c r="AA650" s="140"/>
      <c r="AB650" s="140"/>
      <c r="AC650" s="140"/>
      <c r="AD650" s="141"/>
      <c r="AE650" s="141"/>
      <c r="AF650" s="141"/>
      <c r="AG650"/>
      <c r="AH650"/>
      <c r="AI650"/>
      <c r="AJ650"/>
      <c r="AK650" s="141"/>
    </row>
    <row r="651" spans="11:37" x14ac:dyDescent="0.25">
      <c r="K651" s="139"/>
      <c r="L651"/>
      <c r="M651" s="139"/>
      <c r="N651" s="139"/>
      <c r="O651"/>
      <c r="P651" s="139"/>
      <c r="Q651" s="139"/>
      <c r="R651"/>
      <c r="S651" s="139"/>
      <c r="T651" s="139"/>
      <c r="U651"/>
      <c r="V651"/>
      <c r="W651" s="140"/>
      <c r="X651" s="140"/>
      <c r="Y651" s="140"/>
      <c r="Z651" s="140"/>
      <c r="AA651" s="140"/>
      <c r="AB651" s="140"/>
      <c r="AC651" s="140"/>
      <c r="AD651" s="141"/>
      <c r="AE651" s="141"/>
      <c r="AF651" s="141"/>
      <c r="AG651"/>
      <c r="AH651"/>
      <c r="AI651"/>
      <c r="AJ651"/>
      <c r="AK651" s="141"/>
    </row>
    <row r="652" spans="11:37" x14ac:dyDescent="0.25">
      <c r="K652" s="139"/>
      <c r="L652"/>
      <c r="M652" s="139"/>
      <c r="N652" s="139"/>
      <c r="O652"/>
      <c r="P652" s="139"/>
      <c r="Q652" s="139"/>
      <c r="R652"/>
      <c r="S652" s="139"/>
      <c r="T652" s="139"/>
      <c r="U652"/>
      <c r="V652"/>
      <c r="W652" s="140"/>
      <c r="X652" s="140"/>
      <c r="Y652" s="140"/>
      <c r="Z652" s="140"/>
      <c r="AA652" s="140"/>
      <c r="AB652" s="140"/>
      <c r="AC652" s="140"/>
      <c r="AD652" s="141"/>
      <c r="AE652" s="141"/>
      <c r="AF652" s="141"/>
      <c r="AG652"/>
      <c r="AH652"/>
      <c r="AI652"/>
      <c r="AJ652"/>
      <c r="AK652" s="141"/>
    </row>
    <row r="653" spans="11:37" x14ac:dyDescent="0.25">
      <c r="K653" s="139"/>
      <c r="L653"/>
      <c r="M653" s="139"/>
      <c r="N653" s="139"/>
      <c r="O653"/>
      <c r="P653" s="139"/>
      <c r="Q653" s="139"/>
      <c r="R653"/>
      <c r="S653" s="139"/>
      <c r="T653" s="139"/>
      <c r="U653"/>
      <c r="V653"/>
      <c r="W653" s="140"/>
      <c r="X653" s="140"/>
      <c r="Y653" s="140"/>
      <c r="Z653" s="140"/>
      <c r="AA653" s="140"/>
      <c r="AB653" s="140"/>
      <c r="AC653" s="140"/>
      <c r="AD653" s="141"/>
      <c r="AE653" s="141"/>
      <c r="AF653" s="141"/>
      <c r="AG653"/>
      <c r="AH653"/>
      <c r="AI653"/>
      <c r="AJ653"/>
      <c r="AK653" s="141"/>
    </row>
    <row r="654" spans="11:37" x14ac:dyDescent="0.25">
      <c r="K654" s="139"/>
      <c r="L654"/>
      <c r="M654" s="139"/>
      <c r="N654" s="139"/>
      <c r="O654"/>
      <c r="P654" s="139"/>
      <c r="Q654" s="139"/>
      <c r="R654"/>
      <c r="S654" s="139"/>
      <c r="T654" s="139"/>
      <c r="U654"/>
      <c r="V654"/>
      <c r="W654" s="140"/>
      <c r="X654" s="140"/>
      <c r="Y654" s="140"/>
      <c r="Z654" s="140"/>
      <c r="AA654" s="140"/>
      <c r="AB654" s="140"/>
      <c r="AC654" s="140"/>
      <c r="AD654" s="141"/>
      <c r="AE654" s="141"/>
      <c r="AF654" s="141"/>
      <c r="AG654"/>
      <c r="AH654"/>
      <c r="AI654"/>
      <c r="AJ654"/>
      <c r="AK654" s="141"/>
    </row>
    <row r="655" spans="11:37" x14ac:dyDescent="0.25">
      <c r="K655" s="139"/>
      <c r="L655"/>
      <c r="M655" s="139"/>
      <c r="N655" s="139"/>
      <c r="O655"/>
      <c r="P655" s="139"/>
      <c r="Q655" s="139"/>
      <c r="R655"/>
      <c r="S655" s="139"/>
      <c r="T655" s="139"/>
      <c r="U655"/>
      <c r="V655"/>
      <c r="W655" s="140"/>
      <c r="X655" s="140"/>
      <c r="Y655" s="140"/>
      <c r="Z655" s="140"/>
      <c r="AA655" s="140"/>
      <c r="AB655" s="140"/>
      <c r="AC655" s="140"/>
      <c r="AD655" s="141"/>
      <c r="AE655" s="141"/>
      <c r="AF655" s="141"/>
      <c r="AG655"/>
      <c r="AH655"/>
      <c r="AI655"/>
      <c r="AJ655"/>
      <c r="AK655" s="141"/>
    </row>
    <row r="656" spans="11:37" x14ac:dyDescent="0.25">
      <c r="K656" s="139"/>
      <c r="L656"/>
      <c r="M656" s="139"/>
      <c r="N656" s="139"/>
      <c r="O656"/>
      <c r="P656" s="139"/>
      <c r="Q656" s="139"/>
      <c r="R656"/>
      <c r="S656" s="139"/>
      <c r="T656" s="139"/>
      <c r="U656"/>
      <c r="V656"/>
      <c r="W656" s="140"/>
      <c r="X656" s="140"/>
      <c r="Y656" s="140"/>
      <c r="Z656" s="140"/>
      <c r="AA656" s="140"/>
      <c r="AB656" s="140"/>
      <c r="AC656" s="140"/>
      <c r="AD656" s="141"/>
      <c r="AE656" s="141"/>
      <c r="AF656" s="141"/>
      <c r="AG656"/>
      <c r="AH656"/>
      <c r="AI656"/>
      <c r="AJ656"/>
      <c r="AK656" s="141"/>
    </row>
    <row r="657" spans="11:37" x14ac:dyDescent="0.25">
      <c r="K657" s="139"/>
      <c r="L657"/>
      <c r="M657" s="139"/>
      <c r="N657" s="139"/>
      <c r="O657"/>
      <c r="P657" s="139"/>
      <c r="Q657" s="139"/>
      <c r="R657"/>
      <c r="S657" s="139"/>
      <c r="T657" s="139"/>
      <c r="U657"/>
      <c r="V657"/>
      <c r="W657" s="140"/>
      <c r="X657" s="140"/>
      <c r="Y657" s="140"/>
      <c r="Z657" s="140"/>
      <c r="AA657" s="140"/>
      <c r="AB657" s="140"/>
      <c r="AC657" s="140"/>
      <c r="AD657" s="141"/>
      <c r="AE657" s="141"/>
      <c r="AF657" s="141"/>
      <c r="AG657"/>
      <c r="AH657"/>
      <c r="AI657"/>
      <c r="AJ657"/>
      <c r="AK657" s="141"/>
    </row>
    <row r="658" spans="11:37" x14ac:dyDescent="0.25">
      <c r="K658" s="139"/>
      <c r="L658"/>
      <c r="M658" s="139"/>
      <c r="N658" s="139"/>
      <c r="O658"/>
      <c r="P658" s="139"/>
      <c r="Q658" s="139"/>
      <c r="R658"/>
      <c r="S658" s="139"/>
      <c r="T658" s="139"/>
      <c r="U658"/>
      <c r="V658"/>
      <c r="W658" s="140"/>
      <c r="X658" s="140"/>
      <c r="Y658" s="140"/>
      <c r="Z658" s="140"/>
      <c r="AA658" s="140"/>
      <c r="AB658" s="140"/>
      <c r="AC658" s="140"/>
      <c r="AD658" s="141"/>
      <c r="AE658" s="141"/>
      <c r="AF658" s="141"/>
      <c r="AG658"/>
      <c r="AH658"/>
      <c r="AI658"/>
      <c r="AJ658"/>
      <c r="AK658" s="141"/>
    </row>
    <row r="659" spans="11:37" x14ac:dyDescent="0.25">
      <c r="K659" s="139"/>
      <c r="L659"/>
      <c r="M659" s="139"/>
      <c r="N659" s="139"/>
      <c r="O659"/>
      <c r="P659" s="139"/>
      <c r="Q659" s="139"/>
      <c r="R659"/>
      <c r="S659" s="139"/>
      <c r="T659" s="139"/>
      <c r="U659"/>
      <c r="V659"/>
      <c r="W659" s="140"/>
      <c r="X659" s="140"/>
      <c r="Y659" s="140"/>
      <c r="Z659" s="140"/>
      <c r="AA659" s="140"/>
      <c r="AB659" s="140"/>
      <c r="AC659" s="140"/>
      <c r="AD659" s="141"/>
      <c r="AE659" s="141"/>
      <c r="AF659" s="141"/>
      <c r="AG659"/>
      <c r="AH659"/>
      <c r="AI659"/>
      <c r="AJ659"/>
      <c r="AK659" s="141"/>
    </row>
    <row r="660" spans="11:37" x14ac:dyDescent="0.25">
      <c r="K660" s="139"/>
      <c r="L660"/>
      <c r="M660" s="139"/>
      <c r="N660" s="139"/>
      <c r="O660"/>
      <c r="P660" s="139"/>
      <c r="Q660" s="139"/>
      <c r="R660"/>
      <c r="S660" s="139"/>
      <c r="T660" s="139"/>
      <c r="U660"/>
      <c r="V660"/>
      <c r="W660" s="140"/>
      <c r="X660" s="140"/>
      <c r="Y660" s="140"/>
      <c r="Z660" s="140"/>
      <c r="AA660" s="140"/>
      <c r="AB660" s="140"/>
      <c r="AC660" s="140"/>
      <c r="AD660" s="141"/>
      <c r="AE660" s="141"/>
      <c r="AF660" s="141"/>
      <c r="AG660"/>
      <c r="AH660"/>
      <c r="AI660"/>
      <c r="AJ660"/>
      <c r="AK660" s="141"/>
    </row>
    <row r="661" spans="11:37" x14ac:dyDescent="0.25">
      <c r="K661" s="139"/>
      <c r="L661"/>
      <c r="M661" s="139"/>
      <c r="N661" s="139"/>
      <c r="O661"/>
      <c r="P661" s="139"/>
      <c r="Q661" s="139"/>
      <c r="R661"/>
      <c r="S661" s="139"/>
      <c r="T661" s="139"/>
      <c r="U661"/>
      <c r="V661"/>
      <c r="W661" s="140"/>
      <c r="X661" s="140"/>
      <c r="Y661" s="140"/>
      <c r="Z661" s="140"/>
      <c r="AA661" s="140"/>
      <c r="AB661" s="140"/>
      <c r="AC661" s="140"/>
      <c r="AD661" s="141"/>
      <c r="AE661" s="141"/>
      <c r="AF661" s="141"/>
      <c r="AG661"/>
      <c r="AH661"/>
      <c r="AI661"/>
      <c r="AJ661"/>
      <c r="AK661" s="141"/>
    </row>
    <row r="662" spans="11:37" x14ac:dyDescent="0.25">
      <c r="K662" s="139"/>
      <c r="L662"/>
      <c r="M662" s="139"/>
      <c r="N662" s="139"/>
      <c r="O662"/>
      <c r="P662" s="139"/>
      <c r="Q662" s="139"/>
      <c r="R662"/>
      <c r="S662" s="139"/>
      <c r="T662" s="139"/>
      <c r="U662"/>
      <c r="V662"/>
      <c r="W662" s="140"/>
      <c r="X662" s="140"/>
      <c r="Y662" s="140"/>
      <c r="Z662" s="140"/>
      <c r="AA662" s="140"/>
      <c r="AB662" s="140"/>
      <c r="AC662" s="140"/>
      <c r="AD662" s="141"/>
      <c r="AE662" s="141"/>
      <c r="AF662" s="141"/>
      <c r="AG662"/>
      <c r="AH662"/>
      <c r="AI662"/>
      <c r="AJ662"/>
      <c r="AK662" s="141"/>
    </row>
    <row r="663" spans="11:37" x14ac:dyDescent="0.25">
      <c r="K663" s="139"/>
      <c r="L663"/>
      <c r="M663" s="139"/>
      <c r="N663" s="139"/>
      <c r="O663"/>
      <c r="P663" s="139"/>
      <c r="Q663" s="139"/>
      <c r="R663"/>
      <c r="S663" s="139"/>
      <c r="T663" s="139"/>
      <c r="U663"/>
      <c r="V663"/>
      <c r="W663" s="140"/>
      <c r="X663" s="140"/>
      <c r="Y663" s="140"/>
      <c r="Z663" s="140"/>
      <c r="AA663" s="140"/>
      <c r="AB663" s="140"/>
      <c r="AC663" s="140"/>
      <c r="AD663" s="141"/>
      <c r="AE663" s="141"/>
      <c r="AF663" s="141"/>
      <c r="AG663"/>
      <c r="AH663"/>
      <c r="AI663"/>
      <c r="AJ663"/>
      <c r="AK663" s="141"/>
    </row>
    <row r="664" spans="11:37" x14ac:dyDescent="0.25">
      <c r="K664" s="139"/>
      <c r="L664"/>
      <c r="M664" s="139"/>
      <c r="N664" s="139"/>
      <c r="O664"/>
      <c r="P664" s="139"/>
      <c r="Q664" s="139"/>
      <c r="R664"/>
      <c r="S664" s="139"/>
      <c r="T664" s="139"/>
      <c r="U664"/>
      <c r="V664"/>
      <c r="W664" s="140"/>
      <c r="X664" s="140"/>
      <c r="Y664" s="140"/>
      <c r="Z664" s="140"/>
      <c r="AA664" s="140"/>
      <c r="AB664" s="140"/>
      <c r="AC664" s="140"/>
      <c r="AD664" s="141"/>
      <c r="AE664" s="141"/>
      <c r="AF664" s="141"/>
      <c r="AG664"/>
      <c r="AH664"/>
      <c r="AI664"/>
      <c r="AJ664"/>
      <c r="AK664" s="141"/>
    </row>
    <row r="665" spans="11:37" x14ac:dyDescent="0.25">
      <c r="K665" s="139"/>
      <c r="L665"/>
      <c r="M665" s="139"/>
      <c r="N665" s="139"/>
      <c r="O665"/>
      <c r="P665" s="139"/>
      <c r="Q665" s="139"/>
      <c r="R665"/>
      <c r="S665" s="139"/>
      <c r="T665" s="139"/>
      <c r="U665"/>
      <c r="V665"/>
      <c r="W665" s="140"/>
      <c r="X665" s="140"/>
      <c r="Y665" s="140"/>
      <c r="Z665" s="140"/>
      <c r="AA665" s="140"/>
      <c r="AB665" s="140"/>
      <c r="AC665" s="140"/>
      <c r="AD665" s="141"/>
      <c r="AE665" s="141"/>
      <c r="AF665" s="141"/>
      <c r="AG665"/>
      <c r="AH665"/>
      <c r="AI665"/>
      <c r="AJ665"/>
      <c r="AK665" s="141"/>
    </row>
    <row r="666" spans="11:37" x14ac:dyDescent="0.25">
      <c r="K666" s="139"/>
      <c r="L666"/>
      <c r="M666" s="139"/>
      <c r="N666" s="139"/>
      <c r="O666"/>
      <c r="P666" s="139"/>
      <c r="Q666" s="139"/>
      <c r="R666"/>
      <c r="S666" s="139"/>
      <c r="T666" s="139"/>
      <c r="U666"/>
      <c r="V666"/>
      <c r="W666" s="140"/>
      <c r="X666" s="140"/>
      <c r="Y666" s="140"/>
      <c r="Z666" s="140"/>
      <c r="AA666" s="140"/>
      <c r="AB666" s="140"/>
      <c r="AC666" s="140"/>
      <c r="AD666" s="141"/>
      <c r="AE666" s="141"/>
      <c r="AF666" s="141"/>
      <c r="AG666"/>
      <c r="AH666"/>
      <c r="AI666"/>
      <c r="AJ666"/>
      <c r="AK666" s="141"/>
    </row>
    <row r="667" spans="11:37" x14ac:dyDescent="0.25">
      <c r="K667" s="139"/>
      <c r="L667"/>
      <c r="M667" s="139"/>
      <c r="N667" s="139"/>
      <c r="O667"/>
      <c r="P667" s="139"/>
      <c r="Q667" s="139"/>
      <c r="R667"/>
      <c r="S667" s="139"/>
      <c r="T667" s="139"/>
      <c r="U667"/>
      <c r="V667"/>
      <c r="W667" s="140"/>
      <c r="X667" s="140"/>
      <c r="Y667" s="140"/>
      <c r="Z667" s="140"/>
      <c r="AA667" s="140"/>
      <c r="AB667" s="140"/>
      <c r="AC667" s="140"/>
      <c r="AD667" s="141"/>
      <c r="AE667" s="141"/>
      <c r="AF667" s="141"/>
      <c r="AG667"/>
      <c r="AH667"/>
      <c r="AI667"/>
      <c r="AJ667"/>
      <c r="AK667" s="141"/>
    </row>
    <row r="668" spans="11:37" x14ac:dyDescent="0.25">
      <c r="K668" s="139"/>
      <c r="L668"/>
      <c r="M668" s="139"/>
      <c r="N668" s="139"/>
      <c r="O668"/>
      <c r="P668" s="139"/>
      <c r="Q668" s="139"/>
      <c r="R668"/>
      <c r="S668" s="139"/>
      <c r="T668" s="139"/>
      <c r="U668"/>
      <c r="V668"/>
      <c r="W668" s="140"/>
      <c r="X668" s="140"/>
      <c r="Y668" s="140"/>
      <c r="Z668" s="140"/>
      <c r="AA668" s="140"/>
      <c r="AB668" s="140"/>
      <c r="AC668" s="140"/>
      <c r="AD668" s="141"/>
      <c r="AE668" s="141"/>
      <c r="AF668" s="141"/>
      <c r="AG668"/>
      <c r="AH668"/>
      <c r="AI668"/>
      <c r="AJ668"/>
      <c r="AK668" s="141"/>
    </row>
    <row r="669" spans="11:37" x14ac:dyDescent="0.25">
      <c r="K669" s="139"/>
      <c r="L669"/>
      <c r="M669" s="139"/>
      <c r="N669" s="139"/>
      <c r="O669"/>
      <c r="P669" s="139"/>
      <c r="Q669" s="139"/>
      <c r="R669"/>
      <c r="S669" s="139"/>
      <c r="T669" s="139"/>
      <c r="U669"/>
      <c r="V669"/>
      <c r="W669" s="140"/>
      <c r="X669" s="140"/>
      <c r="Y669" s="140"/>
      <c r="Z669" s="140"/>
      <c r="AA669" s="140"/>
      <c r="AB669" s="140"/>
      <c r="AC669" s="140"/>
      <c r="AD669" s="141"/>
      <c r="AE669" s="141"/>
      <c r="AF669" s="141"/>
      <c r="AG669"/>
      <c r="AH669"/>
      <c r="AI669"/>
      <c r="AJ669"/>
      <c r="AK669" s="141"/>
    </row>
    <row r="670" spans="11:37" x14ac:dyDescent="0.25">
      <c r="K670" s="139"/>
      <c r="L670"/>
      <c r="M670" s="139"/>
      <c r="N670" s="139"/>
      <c r="O670"/>
      <c r="P670" s="139"/>
      <c r="Q670" s="139"/>
      <c r="R670"/>
      <c r="S670" s="139"/>
      <c r="T670" s="139"/>
      <c r="U670"/>
      <c r="V670"/>
      <c r="W670" s="140"/>
      <c r="X670" s="140"/>
      <c r="Y670" s="140"/>
      <c r="Z670" s="140"/>
      <c r="AA670" s="140"/>
      <c r="AB670" s="140"/>
      <c r="AC670" s="140"/>
      <c r="AD670" s="141"/>
      <c r="AE670" s="141"/>
      <c r="AF670" s="141"/>
      <c r="AG670"/>
      <c r="AH670"/>
      <c r="AI670"/>
      <c r="AJ670"/>
      <c r="AK670" s="141"/>
    </row>
    <row r="671" spans="11:37" x14ac:dyDescent="0.25">
      <c r="K671" s="139"/>
      <c r="L671"/>
      <c r="M671" s="139"/>
      <c r="N671" s="139"/>
      <c r="O671"/>
      <c r="P671" s="139"/>
      <c r="Q671" s="139"/>
      <c r="R671"/>
      <c r="S671" s="139"/>
      <c r="T671" s="139"/>
      <c r="U671"/>
      <c r="V671"/>
      <c r="W671" s="140"/>
      <c r="X671" s="140"/>
      <c r="Y671" s="140"/>
      <c r="Z671" s="140"/>
      <c r="AA671" s="140"/>
      <c r="AB671" s="140"/>
      <c r="AC671" s="140"/>
      <c r="AD671" s="141"/>
      <c r="AE671" s="141"/>
      <c r="AF671" s="141"/>
      <c r="AG671"/>
      <c r="AH671"/>
      <c r="AI671"/>
      <c r="AJ671"/>
      <c r="AK671" s="141"/>
    </row>
    <row r="672" spans="11:37" x14ac:dyDescent="0.25">
      <c r="K672" s="139"/>
      <c r="L672"/>
      <c r="M672" s="139"/>
      <c r="N672" s="139"/>
      <c r="O672"/>
      <c r="P672" s="139"/>
      <c r="Q672" s="139"/>
      <c r="R672"/>
      <c r="S672" s="139"/>
      <c r="T672" s="139"/>
      <c r="U672"/>
      <c r="V672"/>
      <c r="W672" s="140"/>
      <c r="X672" s="140"/>
      <c r="Y672" s="140"/>
      <c r="Z672" s="140"/>
      <c r="AA672" s="140"/>
      <c r="AB672" s="140"/>
      <c r="AC672" s="140"/>
      <c r="AD672" s="141"/>
      <c r="AE672" s="141"/>
      <c r="AF672" s="141"/>
      <c r="AG672"/>
      <c r="AH672"/>
      <c r="AI672"/>
      <c r="AJ672"/>
      <c r="AK672" s="141"/>
    </row>
    <row r="673" spans="11:37" x14ac:dyDescent="0.25">
      <c r="K673" s="139"/>
      <c r="L673"/>
      <c r="M673" s="139"/>
      <c r="N673" s="139"/>
      <c r="O673"/>
      <c r="P673" s="139"/>
      <c r="Q673" s="139"/>
      <c r="R673"/>
      <c r="S673" s="139"/>
      <c r="T673" s="139"/>
      <c r="U673"/>
      <c r="V673"/>
      <c r="W673" s="140"/>
      <c r="X673" s="140"/>
      <c r="Y673" s="140"/>
      <c r="Z673" s="140"/>
      <c r="AA673" s="140"/>
      <c r="AB673" s="140"/>
      <c r="AC673" s="140"/>
      <c r="AD673" s="141"/>
      <c r="AE673" s="141"/>
      <c r="AF673" s="141"/>
      <c r="AG673"/>
      <c r="AH673"/>
      <c r="AI673"/>
      <c r="AJ673"/>
      <c r="AK673" s="141"/>
    </row>
    <row r="674" spans="11:37" x14ac:dyDescent="0.25">
      <c r="K674" s="139"/>
      <c r="L674"/>
      <c r="M674" s="139"/>
      <c r="N674" s="139"/>
      <c r="O674"/>
      <c r="P674" s="139"/>
      <c r="Q674" s="139"/>
      <c r="R674"/>
      <c r="S674" s="139"/>
      <c r="T674" s="139"/>
      <c r="U674"/>
      <c r="V674"/>
      <c r="W674" s="140"/>
      <c r="X674" s="140"/>
      <c r="Y674" s="140"/>
      <c r="Z674" s="140"/>
      <c r="AA674" s="140"/>
      <c r="AB674" s="140"/>
      <c r="AC674" s="140"/>
      <c r="AD674" s="141"/>
      <c r="AE674" s="141"/>
      <c r="AF674" s="141"/>
      <c r="AG674"/>
      <c r="AH674"/>
      <c r="AI674"/>
      <c r="AJ674"/>
      <c r="AK674" s="141"/>
    </row>
    <row r="675" spans="11:37" x14ac:dyDescent="0.25">
      <c r="K675" s="139"/>
      <c r="L675"/>
      <c r="M675" s="139"/>
      <c r="N675" s="139"/>
      <c r="O675"/>
      <c r="P675" s="139"/>
      <c r="Q675" s="139"/>
      <c r="R675"/>
      <c r="S675" s="139"/>
      <c r="T675" s="139"/>
      <c r="U675"/>
      <c r="V675"/>
      <c r="W675" s="140"/>
      <c r="X675" s="140"/>
      <c r="Y675" s="140"/>
      <c r="Z675" s="140"/>
      <c r="AA675" s="140"/>
      <c r="AB675" s="140"/>
      <c r="AC675" s="140"/>
      <c r="AD675" s="141"/>
      <c r="AE675" s="141"/>
      <c r="AF675" s="141"/>
      <c r="AG675"/>
      <c r="AH675"/>
      <c r="AI675"/>
      <c r="AJ675"/>
      <c r="AK675" s="141"/>
    </row>
    <row r="676" spans="11:37" x14ac:dyDescent="0.25">
      <c r="K676" s="139"/>
      <c r="L676"/>
      <c r="M676" s="139"/>
      <c r="N676" s="139"/>
      <c r="O676"/>
      <c r="P676" s="139"/>
      <c r="Q676" s="139"/>
      <c r="R676"/>
      <c r="S676" s="139"/>
      <c r="T676" s="139"/>
      <c r="U676"/>
      <c r="V676"/>
      <c r="W676" s="140"/>
      <c r="X676" s="140"/>
      <c r="Y676" s="140"/>
      <c r="Z676" s="140"/>
      <c r="AA676" s="140"/>
      <c r="AB676" s="140"/>
      <c r="AC676" s="140"/>
      <c r="AD676" s="141"/>
      <c r="AE676" s="141"/>
      <c r="AF676" s="141"/>
      <c r="AG676"/>
      <c r="AH676"/>
      <c r="AI676"/>
      <c r="AJ676"/>
      <c r="AK676" s="141"/>
    </row>
    <row r="677" spans="11:37" x14ac:dyDescent="0.25">
      <c r="K677" s="139"/>
      <c r="L677"/>
      <c r="M677" s="139"/>
      <c r="N677" s="139"/>
      <c r="O677"/>
      <c r="P677" s="139"/>
      <c r="Q677" s="139"/>
      <c r="R677"/>
      <c r="S677" s="139"/>
      <c r="T677" s="139"/>
      <c r="U677"/>
      <c r="V677"/>
      <c r="W677" s="140"/>
      <c r="X677" s="140"/>
      <c r="Y677" s="140"/>
      <c r="Z677" s="140"/>
      <c r="AA677" s="140"/>
      <c r="AB677" s="140"/>
      <c r="AC677" s="140"/>
      <c r="AD677" s="141"/>
      <c r="AE677" s="141"/>
      <c r="AF677" s="141"/>
      <c r="AG677"/>
      <c r="AH677"/>
      <c r="AI677"/>
      <c r="AJ677"/>
      <c r="AK677" s="141"/>
    </row>
    <row r="678" spans="11:37" x14ac:dyDescent="0.25">
      <c r="K678" s="139"/>
      <c r="L678"/>
      <c r="M678" s="139"/>
      <c r="N678" s="139"/>
      <c r="O678"/>
      <c r="P678" s="139"/>
      <c r="Q678" s="139"/>
      <c r="R678"/>
      <c r="S678" s="139"/>
      <c r="T678" s="139"/>
      <c r="U678"/>
      <c r="V678"/>
      <c r="W678" s="140"/>
      <c r="X678" s="140"/>
      <c r="Y678" s="140"/>
      <c r="Z678" s="140"/>
      <c r="AA678" s="140"/>
      <c r="AB678" s="140"/>
      <c r="AC678" s="140"/>
      <c r="AD678" s="141"/>
      <c r="AE678" s="141"/>
      <c r="AF678" s="141"/>
      <c r="AG678"/>
      <c r="AH678"/>
      <c r="AI678"/>
      <c r="AJ678"/>
      <c r="AK678" s="141"/>
    </row>
    <row r="679" spans="11:37" x14ac:dyDescent="0.25">
      <c r="K679" s="139"/>
      <c r="L679"/>
      <c r="M679" s="139"/>
      <c r="N679" s="139"/>
      <c r="O679"/>
      <c r="P679" s="139"/>
      <c r="Q679" s="139"/>
      <c r="R679"/>
      <c r="S679" s="139"/>
      <c r="T679" s="139"/>
      <c r="U679"/>
      <c r="V679"/>
      <c r="W679" s="140"/>
      <c r="X679" s="140"/>
      <c r="Y679" s="140"/>
      <c r="Z679" s="140"/>
      <c r="AA679" s="140"/>
      <c r="AB679" s="140"/>
      <c r="AC679" s="140"/>
      <c r="AD679" s="141"/>
      <c r="AE679" s="141"/>
      <c r="AF679" s="141"/>
      <c r="AG679"/>
      <c r="AH679"/>
      <c r="AI679"/>
      <c r="AJ679"/>
      <c r="AK679" s="141"/>
    </row>
    <row r="680" spans="11:37" x14ac:dyDescent="0.25">
      <c r="K680" s="139"/>
      <c r="L680"/>
      <c r="M680" s="139"/>
      <c r="N680" s="139"/>
      <c r="O680"/>
      <c r="P680" s="139"/>
      <c r="Q680" s="139"/>
      <c r="R680"/>
      <c r="S680" s="139"/>
      <c r="T680" s="139"/>
      <c r="U680"/>
      <c r="V680"/>
      <c r="W680" s="140"/>
      <c r="X680" s="140"/>
      <c r="Y680" s="140"/>
      <c r="Z680" s="140"/>
      <c r="AA680" s="140"/>
      <c r="AB680" s="140"/>
      <c r="AC680" s="140"/>
      <c r="AD680" s="141"/>
      <c r="AE680" s="141"/>
      <c r="AF680" s="141"/>
      <c r="AG680"/>
      <c r="AH680"/>
      <c r="AI680"/>
      <c r="AJ680"/>
      <c r="AK680" s="141"/>
    </row>
    <row r="681" spans="11:37" x14ac:dyDescent="0.25">
      <c r="K681" s="139"/>
      <c r="L681"/>
      <c r="M681" s="139"/>
      <c r="N681" s="139"/>
      <c r="O681"/>
      <c r="P681" s="139"/>
      <c r="Q681" s="139"/>
      <c r="R681"/>
      <c r="S681" s="139"/>
      <c r="T681" s="139"/>
      <c r="U681"/>
      <c r="V681"/>
      <c r="W681" s="140"/>
      <c r="X681" s="140"/>
      <c r="Y681" s="140"/>
      <c r="Z681" s="140"/>
      <c r="AA681" s="140"/>
      <c r="AB681" s="140"/>
      <c r="AC681" s="140"/>
      <c r="AD681" s="141"/>
      <c r="AE681" s="141"/>
      <c r="AF681" s="141"/>
      <c r="AG681"/>
      <c r="AH681"/>
      <c r="AI681"/>
      <c r="AJ681"/>
      <c r="AK681" s="141"/>
    </row>
    <row r="682" spans="11:37" x14ac:dyDescent="0.25">
      <c r="K682" s="139"/>
      <c r="L682"/>
      <c r="M682" s="139"/>
      <c r="N682" s="139"/>
      <c r="O682"/>
      <c r="P682" s="139"/>
      <c r="Q682" s="139"/>
      <c r="R682"/>
      <c r="S682" s="139"/>
      <c r="T682" s="139"/>
      <c r="U682"/>
      <c r="V682"/>
      <c r="W682" s="140"/>
      <c r="X682" s="140"/>
      <c r="Y682" s="140"/>
      <c r="Z682" s="140"/>
      <c r="AA682" s="140"/>
      <c r="AB682" s="140"/>
      <c r="AC682" s="140"/>
      <c r="AD682" s="141"/>
      <c r="AE682" s="141"/>
      <c r="AF682" s="141"/>
      <c r="AG682"/>
      <c r="AH682"/>
      <c r="AI682"/>
      <c r="AJ682"/>
      <c r="AK682" s="141"/>
    </row>
    <row r="683" spans="11:37" x14ac:dyDescent="0.25">
      <c r="K683" s="139"/>
      <c r="L683"/>
      <c r="M683" s="139"/>
      <c r="N683" s="139"/>
      <c r="O683"/>
      <c r="P683" s="139"/>
      <c r="Q683" s="139"/>
      <c r="R683"/>
      <c r="S683" s="139"/>
      <c r="T683" s="139"/>
      <c r="U683"/>
      <c r="V683"/>
      <c r="W683" s="140"/>
      <c r="X683" s="140"/>
      <c r="Y683" s="140"/>
      <c r="Z683" s="140"/>
      <c r="AA683" s="140"/>
      <c r="AB683" s="140"/>
      <c r="AC683" s="140"/>
      <c r="AD683" s="141"/>
      <c r="AE683" s="141"/>
      <c r="AF683" s="141"/>
      <c r="AG683"/>
      <c r="AH683"/>
      <c r="AI683"/>
      <c r="AJ683"/>
      <c r="AK683" s="141"/>
    </row>
    <row r="684" spans="11:37" x14ac:dyDescent="0.25">
      <c r="K684" s="139"/>
      <c r="L684"/>
      <c r="M684" s="139"/>
      <c r="N684" s="139"/>
      <c r="O684"/>
      <c r="P684" s="139"/>
      <c r="Q684" s="139"/>
      <c r="R684"/>
      <c r="S684" s="139"/>
      <c r="T684" s="139"/>
      <c r="U684"/>
      <c r="V684"/>
      <c r="W684" s="140"/>
      <c r="X684" s="140"/>
      <c r="Y684" s="140"/>
      <c r="Z684" s="140"/>
      <c r="AA684" s="140"/>
      <c r="AB684" s="140"/>
      <c r="AC684" s="140"/>
      <c r="AD684" s="141"/>
      <c r="AE684" s="141"/>
      <c r="AF684" s="141"/>
      <c r="AG684"/>
      <c r="AH684"/>
      <c r="AI684"/>
      <c r="AJ684"/>
      <c r="AK684" s="141"/>
    </row>
    <row r="685" spans="11:37" x14ac:dyDescent="0.25">
      <c r="K685" s="139"/>
      <c r="L685"/>
      <c r="M685" s="139"/>
      <c r="N685" s="139"/>
      <c r="O685"/>
      <c r="P685" s="139"/>
      <c r="Q685" s="139"/>
      <c r="R685"/>
      <c r="S685" s="139"/>
      <c r="T685" s="139"/>
      <c r="U685"/>
      <c r="V685"/>
      <c r="W685" s="140"/>
      <c r="X685" s="140"/>
      <c r="Y685" s="140"/>
      <c r="Z685" s="140"/>
      <c r="AA685" s="140"/>
      <c r="AB685" s="140"/>
      <c r="AC685" s="140"/>
      <c r="AD685" s="141"/>
      <c r="AE685" s="141"/>
      <c r="AF685" s="141"/>
      <c r="AG685"/>
      <c r="AH685"/>
      <c r="AI685"/>
      <c r="AJ685"/>
      <c r="AK685" s="141"/>
    </row>
    <row r="686" spans="11:37" x14ac:dyDescent="0.25">
      <c r="K686" s="139"/>
      <c r="L686"/>
      <c r="M686" s="139"/>
      <c r="N686" s="139"/>
      <c r="O686"/>
      <c r="P686" s="139"/>
      <c r="Q686" s="139"/>
      <c r="R686"/>
      <c r="S686" s="139"/>
      <c r="T686" s="139"/>
      <c r="U686"/>
      <c r="V686"/>
      <c r="W686" s="140"/>
      <c r="X686" s="140"/>
      <c r="Y686" s="140"/>
      <c r="Z686" s="140"/>
      <c r="AA686" s="140"/>
      <c r="AB686" s="140"/>
      <c r="AC686" s="140"/>
      <c r="AD686" s="141"/>
      <c r="AE686" s="141"/>
      <c r="AF686" s="141"/>
      <c r="AG686"/>
      <c r="AH686"/>
      <c r="AI686"/>
      <c r="AJ686"/>
      <c r="AK686" s="141"/>
    </row>
    <row r="687" spans="11:37" x14ac:dyDescent="0.25">
      <c r="K687" s="139"/>
      <c r="L687"/>
      <c r="M687" s="139"/>
      <c r="N687" s="139"/>
      <c r="O687"/>
      <c r="P687" s="139"/>
      <c r="Q687" s="139"/>
      <c r="R687"/>
      <c r="S687" s="139"/>
      <c r="T687" s="139"/>
      <c r="U687"/>
      <c r="V687"/>
      <c r="W687" s="140"/>
      <c r="X687" s="140"/>
      <c r="Y687" s="140"/>
      <c r="Z687" s="140"/>
      <c r="AA687" s="140"/>
      <c r="AB687" s="140"/>
      <c r="AC687" s="140"/>
      <c r="AD687" s="141"/>
      <c r="AE687" s="141"/>
      <c r="AF687" s="141"/>
      <c r="AG687"/>
      <c r="AH687"/>
      <c r="AI687"/>
      <c r="AJ687"/>
      <c r="AK687" s="141"/>
    </row>
    <row r="688" spans="11:37" x14ac:dyDescent="0.25">
      <c r="K688" s="139"/>
      <c r="L688"/>
      <c r="M688" s="139"/>
      <c r="N688" s="139"/>
      <c r="O688"/>
      <c r="P688" s="139"/>
      <c r="Q688" s="139"/>
      <c r="R688"/>
      <c r="S688" s="139"/>
      <c r="T688" s="139"/>
      <c r="U688"/>
      <c r="V688"/>
      <c r="W688" s="140"/>
      <c r="X688" s="140"/>
      <c r="Y688" s="140"/>
      <c r="Z688" s="140"/>
      <c r="AA688" s="140"/>
      <c r="AB688" s="140"/>
      <c r="AC688" s="140"/>
      <c r="AD688" s="141"/>
      <c r="AE688" s="141"/>
      <c r="AF688" s="141"/>
      <c r="AG688"/>
      <c r="AH688"/>
      <c r="AI688"/>
      <c r="AJ688"/>
      <c r="AK688" s="141"/>
    </row>
    <row r="689" spans="11:37" x14ac:dyDescent="0.25">
      <c r="K689" s="139"/>
      <c r="L689"/>
      <c r="M689" s="139"/>
      <c r="N689" s="139"/>
      <c r="O689"/>
      <c r="P689" s="139"/>
      <c r="Q689" s="139"/>
      <c r="R689"/>
      <c r="S689" s="139"/>
      <c r="T689" s="139"/>
      <c r="U689"/>
      <c r="V689"/>
      <c r="W689" s="140"/>
      <c r="X689" s="140"/>
      <c r="Y689" s="140"/>
      <c r="Z689" s="140"/>
      <c r="AA689" s="140"/>
      <c r="AB689" s="140"/>
      <c r="AC689" s="140"/>
      <c r="AD689" s="141"/>
      <c r="AE689" s="141"/>
      <c r="AF689" s="141"/>
      <c r="AG689"/>
      <c r="AH689"/>
      <c r="AI689"/>
      <c r="AJ689"/>
      <c r="AK689" s="141"/>
    </row>
    <row r="690" spans="11:37" x14ac:dyDescent="0.25">
      <c r="K690" s="139"/>
      <c r="L690"/>
      <c r="M690" s="139"/>
      <c r="N690" s="139"/>
      <c r="O690"/>
      <c r="P690" s="139"/>
      <c r="Q690" s="139"/>
      <c r="R690"/>
      <c r="S690" s="139"/>
      <c r="T690" s="139"/>
      <c r="U690"/>
      <c r="V690"/>
      <c r="W690" s="140"/>
      <c r="X690" s="140"/>
      <c r="Y690" s="140"/>
      <c r="Z690" s="140"/>
      <c r="AA690" s="140"/>
      <c r="AB690" s="140"/>
      <c r="AC690" s="140"/>
      <c r="AD690" s="141"/>
      <c r="AE690" s="141"/>
      <c r="AF690" s="141"/>
      <c r="AG690"/>
      <c r="AH690"/>
      <c r="AI690"/>
      <c r="AJ690"/>
      <c r="AK690" s="141"/>
    </row>
    <row r="691" spans="11:37" x14ac:dyDescent="0.25">
      <c r="K691" s="139"/>
      <c r="L691"/>
      <c r="M691" s="139"/>
      <c r="N691" s="139"/>
      <c r="O691"/>
      <c r="P691" s="139"/>
      <c r="Q691" s="139"/>
      <c r="R691"/>
      <c r="S691" s="139"/>
      <c r="T691" s="139"/>
      <c r="U691"/>
      <c r="V691"/>
      <c r="W691" s="140"/>
      <c r="X691" s="140"/>
      <c r="Y691" s="140"/>
      <c r="Z691" s="140"/>
      <c r="AA691" s="140"/>
      <c r="AB691" s="140"/>
      <c r="AC691" s="140"/>
      <c r="AD691" s="141"/>
      <c r="AE691" s="141"/>
      <c r="AF691" s="141"/>
      <c r="AG691"/>
      <c r="AH691"/>
      <c r="AI691"/>
      <c r="AJ691"/>
      <c r="AK691" s="141"/>
    </row>
    <row r="692" spans="11:37" x14ac:dyDescent="0.25">
      <c r="K692" s="139"/>
      <c r="L692"/>
      <c r="M692" s="139"/>
      <c r="N692" s="139"/>
      <c r="O692"/>
      <c r="P692" s="139"/>
      <c r="Q692" s="139"/>
      <c r="R692"/>
      <c r="S692" s="139"/>
      <c r="T692" s="139"/>
      <c r="U692"/>
      <c r="V692"/>
      <c r="W692" s="140"/>
      <c r="X692" s="140"/>
      <c r="Y692" s="140"/>
      <c r="Z692" s="140"/>
      <c r="AA692" s="140"/>
      <c r="AB692" s="140"/>
      <c r="AC692" s="140"/>
      <c r="AD692" s="141"/>
      <c r="AE692" s="141"/>
      <c r="AF692" s="141"/>
      <c r="AG692"/>
      <c r="AH692"/>
      <c r="AI692"/>
      <c r="AJ692"/>
      <c r="AK692" s="141"/>
    </row>
    <row r="693" spans="11:37" x14ac:dyDescent="0.25">
      <c r="K693" s="139"/>
      <c r="L693"/>
      <c r="M693" s="139"/>
      <c r="N693" s="139"/>
      <c r="O693"/>
      <c r="P693" s="139"/>
      <c r="Q693" s="139"/>
      <c r="R693"/>
      <c r="S693" s="139"/>
      <c r="T693" s="139"/>
      <c r="U693"/>
      <c r="V693"/>
      <c r="W693" s="140"/>
      <c r="X693" s="140"/>
      <c r="Y693" s="140"/>
      <c r="Z693" s="140"/>
      <c r="AA693" s="140"/>
      <c r="AB693" s="140"/>
      <c r="AC693" s="140"/>
      <c r="AD693" s="141"/>
      <c r="AE693" s="141"/>
      <c r="AF693" s="141"/>
      <c r="AG693"/>
      <c r="AH693"/>
      <c r="AI693"/>
      <c r="AJ693"/>
      <c r="AK693" s="141"/>
    </row>
    <row r="694" spans="11:37" x14ac:dyDescent="0.25">
      <c r="K694" s="139"/>
      <c r="L694"/>
      <c r="M694" s="139"/>
      <c r="N694" s="139"/>
      <c r="O694"/>
      <c r="P694" s="139"/>
      <c r="Q694" s="139"/>
      <c r="R694"/>
      <c r="S694" s="139"/>
      <c r="T694" s="139"/>
      <c r="U694"/>
      <c r="V694"/>
      <c r="W694" s="140"/>
      <c r="X694" s="140"/>
      <c r="Y694" s="140"/>
      <c r="Z694" s="140"/>
      <c r="AA694" s="140"/>
      <c r="AB694" s="140"/>
      <c r="AC694" s="140"/>
      <c r="AD694" s="141"/>
      <c r="AE694" s="141"/>
      <c r="AF694" s="141"/>
      <c r="AG694"/>
      <c r="AH694"/>
      <c r="AI694"/>
      <c r="AJ694"/>
      <c r="AK694" s="141"/>
    </row>
    <row r="695" spans="11:37" x14ac:dyDescent="0.25">
      <c r="K695" s="139"/>
      <c r="L695"/>
      <c r="M695" s="139"/>
      <c r="N695" s="139"/>
      <c r="O695"/>
      <c r="P695" s="139"/>
      <c r="Q695" s="139"/>
      <c r="R695"/>
      <c r="S695" s="139"/>
      <c r="T695" s="139"/>
      <c r="U695"/>
      <c r="V695"/>
      <c r="W695" s="140"/>
      <c r="X695" s="140"/>
      <c r="Y695" s="140"/>
      <c r="Z695" s="140"/>
      <c r="AA695" s="140"/>
      <c r="AB695" s="140"/>
      <c r="AC695" s="140"/>
      <c r="AD695" s="141"/>
      <c r="AE695" s="141"/>
      <c r="AF695" s="141"/>
      <c r="AG695"/>
      <c r="AH695"/>
      <c r="AI695"/>
      <c r="AJ695"/>
      <c r="AK695" s="141"/>
    </row>
    <row r="696" spans="11:37" x14ac:dyDescent="0.25">
      <c r="K696" s="139"/>
      <c r="L696"/>
      <c r="M696" s="139"/>
      <c r="N696" s="139"/>
      <c r="O696"/>
      <c r="P696" s="139"/>
      <c r="Q696" s="139"/>
      <c r="R696"/>
      <c r="S696" s="139"/>
      <c r="T696" s="139"/>
      <c r="U696"/>
      <c r="V696"/>
      <c r="W696" s="140"/>
      <c r="X696" s="140"/>
      <c r="Y696" s="140"/>
      <c r="Z696" s="140"/>
      <c r="AA696" s="140"/>
      <c r="AB696" s="140"/>
      <c r="AC696" s="140"/>
      <c r="AD696" s="141"/>
      <c r="AE696" s="141"/>
      <c r="AF696" s="141"/>
      <c r="AG696"/>
      <c r="AH696"/>
      <c r="AI696"/>
      <c r="AJ696"/>
      <c r="AK696" s="141"/>
    </row>
    <row r="697" spans="11:37" x14ac:dyDescent="0.25">
      <c r="K697" s="139"/>
      <c r="L697"/>
      <c r="M697" s="139"/>
      <c r="N697" s="139"/>
      <c r="O697"/>
      <c r="P697" s="139"/>
      <c r="Q697" s="139"/>
      <c r="R697"/>
      <c r="S697" s="139"/>
      <c r="T697" s="139"/>
      <c r="U697"/>
      <c r="V697"/>
      <c r="W697" s="140"/>
      <c r="X697" s="140"/>
      <c r="Y697" s="140"/>
      <c r="Z697" s="140"/>
      <c r="AA697" s="140"/>
      <c r="AB697" s="140"/>
      <c r="AC697" s="140"/>
      <c r="AD697" s="141"/>
      <c r="AE697" s="141"/>
      <c r="AF697" s="141"/>
      <c r="AG697"/>
      <c r="AH697"/>
      <c r="AI697"/>
      <c r="AJ697"/>
      <c r="AK697" s="141"/>
    </row>
    <row r="698" spans="11:37" x14ac:dyDescent="0.25">
      <c r="K698" s="139"/>
      <c r="L698"/>
      <c r="M698" s="139"/>
      <c r="N698" s="139"/>
      <c r="O698"/>
      <c r="P698" s="139"/>
      <c r="Q698" s="139"/>
      <c r="R698"/>
      <c r="S698" s="139"/>
      <c r="T698" s="139"/>
      <c r="U698"/>
      <c r="V698"/>
      <c r="W698" s="140"/>
      <c r="X698" s="140"/>
      <c r="Y698" s="140"/>
      <c r="Z698" s="140"/>
      <c r="AA698" s="140"/>
      <c r="AB698" s="140"/>
      <c r="AC698" s="140"/>
      <c r="AD698" s="141"/>
      <c r="AE698" s="141"/>
      <c r="AF698" s="141"/>
      <c r="AG698"/>
      <c r="AH698"/>
      <c r="AI698"/>
      <c r="AJ698"/>
      <c r="AK698" s="141"/>
    </row>
    <row r="699" spans="11:37" x14ac:dyDescent="0.25">
      <c r="K699" s="139"/>
      <c r="L699"/>
      <c r="M699" s="139"/>
      <c r="N699" s="139"/>
      <c r="O699"/>
      <c r="P699" s="139"/>
      <c r="Q699" s="139"/>
      <c r="R699"/>
      <c r="S699" s="139"/>
      <c r="T699" s="139"/>
      <c r="U699"/>
      <c r="V699"/>
      <c r="W699" s="140"/>
      <c r="X699" s="140"/>
      <c r="Y699" s="140"/>
      <c r="Z699" s="140"/>
      <c r="AA699" s="140"/>
      <c r="AB699" s="140"/>
      <c r="AC699" s="140"/>
      <c r="AD699" s="141"/>
      <c r="AE699" s="141"/>
      <c r="AF699" s="141"/>
      <c r="AG699"/>
      <c r="AH699"/>
      <c r="AI699"/>
      <c r="AJ699"/>
      <c r="AK699" s="141"/>
    </row>
    <row r="700" spans="11:37" x14ac:dyDescent="0.25">
      <c r="K700" s="139"/>
      <c r="L700"/>
      <c r="M700" s="139"/>
      <c r="N700" s="139"/>
      <c r="O700"/>
      <c r="P700" s="139"/>
      <c r="Q700" s="139"/>
      <c r="R700"/>
      <c r="S700" s="139"/>
      <c r="T700" s="139"/>
      <c r="U700"/>
      <c r="V700"/>
      <c r="W700" s="140"/>
      <c r="X700" s="140"/>
      <c r="Y700" s="140"/>
      <c r="Z700" s="140"/>
      <c r="AA700" s="140"/>
      <c r="AB700" s="140"/>
      <c r="AC700" s="140"/>
      <c r="AD700" s="141"/>
      <c r="AE700" s="141"/>
      <c r="AF700" s="141"/>
      <c r="AG700"/>
      <c r="AH700"/>
      <c r="AI700"/>
      <c r="AJ700"/>
      <c r="AK700" s="141"/>
    </row>
    <row r="701" spans="11:37" x14ac:dyDescent="0.25">
      <c r="K701" s="139"/>
      <c r="L701"/>
      <c r="M701" s="139"/>
      <c r="N701" s="139"/>
      <c r="O701"/>
      <c r="P701" s="139"/>
      <c r="Q701" s="139"/>
      <c r="R701"/>
      <c r="S701" s="139"/>
      <c r="T701" s="139"/>
      <c r="U701"/>
      <c r="V701"/>
      <c r="W701" s="140"/>
      <c r="X701" s="140"/>
      <c r="Y701" s="140"/>
      <c r="Z701" s="140"/>
      <c r="AA701" s="140"/>
      <c r="AB701" s="140"/>
      <c r="AC701" s="140"/>
      <c r="AD701" s="141"/>
      <c r="AE701" s="141"/>
      <c r="AF701" s="141"/>
      <c r="AG701"/>
      <c r="AH701"/>
      <c r="AI701"/>
      <c r="AJ701"/>
      <c r="AK701" s="141"/>
    </row>
    <row r="702" spans="11:37" x14ac:dyDescent="0.25">
      <c r="K702" s="139"/>
      <c r="L702"/>
      <c r="M702" s="139"/>
      <c r="N702" s="139"/>
      <c r="O702"/>
      <c r="P702" s="139"/>
      <c r="Q702" s="139"/>
      <c r="R702"/>
      <c r="S702" s="139"/>
      <c r="T702" s="139"/>
      <c r="U702"/>
      <c r="V702"/>
      <c r="W702" s="140"/>
      <c r="X702" s="140"/>
      <c r="Y702" s="140"/>
      <c r="Z702" s="140"/>
      <c r="AA702" s="140"/>
      <c r="AB702" s="140"/>
      <c r="AC702" s="140"/>
      <c r="AD702" s="141"/>
      <c r="AE702" s="141"/>
      <c r="AF702" s="141"/>
      <c r="AG702"/>
      <c r="AH702"/>
      <c r="AI702"/>
      <c r="AJ702"/>
      <c r="AK702" s="141"/>
    </row>
    <row r="703" spans="11:37" x14ac:dyDescent="0.25">
      <c r="K703" s="139"/>
      <c r="L703"/>
      <c r="M703" s="139"/>
      <c r="N703" s="139"/>
      <c r="O703"/>
      <c r="P703" s="139"/>
      <c r="Q703" s="139"/>
      <c r="R703"/>
      <c r="S703" s="139"/>
      <c r="T703" s="139"/>
      <c r="U703"/>
      <c r="V703"/>
      <c r="W703" s="140"/>
      <c r="X703" s="140"/>
      <c r="Y703" s="140"/>
      <c r="Z703" s="140"/>
      <c r="AA703" s="140"/>
      <c r="AB703" s="140"/>
      <c r="AC703" s="140"/>
      <c r="AD703" s="141"/>
      <c r="AE703" s="141"/>
      <c r="AF703" s="141"/>
      <c r="AG703"/>
      <c r="AH703"/>
      <c r="AI703"/>
      <c r="AJ703"/>
      <c r="AK703" s="141"/>
    </row>
    <row r="704" spans="11:37" x14ac:dyDescent="0.25">
      <c r="K704" s="139"/>
      <c r="L704"/>
      <c r="M704" s="139"/>
      <c r="N704" s="139"/>
      <c r="O704"/>
      <c r="P704" s="139"/>
      <c r="Q704" s="139"/>
      <c r="R704"/>
      <c r="S704" s="139"/>
      <c r="T704" s="139"/>
      <c r="U704"/>
      <c r="V704"/>
      <c r="W704" s="140"/>
      <c r="X704" s="140"/>
      <c r="Y704" s="140"/>
      <c r="Z704" s="140"/>
      <c r="AA704" s="140"/>
      <c r="AB704" s="140"/>
      <c r="AC704" s="140"/>
      <c r="AD704" s="141"/>
      <c r="AE704" s="141"/>
      <c r="AF704" s="141"/>
      <c r="AG704"/>
      <c r="AH704"/>
      <c r="AI704"/>
      <c r="AJ704"/>
      <c r="AK704" s="141"/>
    </row>
    <row r="705" spans="11:37" x14ac:dyDescent="0.25">
      <c r="K705" s="139"/>
      <c r="L705"/>
      <c r="M705" s="139"/>
      <c r="N705" s="139"/>
      <c r="O705"/>
      <c r="P705" s="139"/>
      <c r="Q705" s="139"/>
      <c r="R705"/>
      <c r="S705" s="139"/>
      <c r="T705" s="139"/>
      <c r="U705"/>
      <c r="V705"/>
      <c r="W705" s="140"/>
      <c r="X705" s="140"/>
      <c r="Y705" s="140"/>
      <c r="Z705" s="140"/>
      <c r="AA705" s="140"/>
      <c r="AB705" s="140"/>
      <c r="AC705" s="140"/>
      <c r="AD705" s="141"/>
      <c r="AE705" s="141"/>
      <c r="AF705" s="141"/>
      <c r="AG705"/>
      <c r="AH705"/>
      <c r="AI705"/>
      <c r="AJ705"/>
      <c r="AK705" s="141"/>
    </row>
    <row r="706" spans="11:37" x14ac:dyDescent="0.25">
      <c r="K706" s="139"/>
      <c r="L706"/>
      <c r="M706" s="139"/>
      <c r="N706" s="139"/>
      <c r="O706"/>
      <c r="P706" s="139"/>
      <c r="Q706" s="139"/>
      <c r="R706"/>
      <c r="S706" s="139"/>
      <c r="T706" s="139"/>
      <c r="U706"/>
      <c r="V706"/>
      <c r="W706" s="140"/>
      <c r="X706" s="140"/>
      <c r="Y706" s="140"/>
      <c r="Z706" s="140"/>
      <c r="AA706" s="140"/>
      <c r="AB706" s="140"/>
      <c r="AC706" s="140"/>
      <c r="AD706" s="141"/>
      <c r="AE706" s="141"/>
      <c r="AF706" s="141"/>
      <c r="AG706"/>
      <c r="AH706"/>
      <c r="AI706"/>
      <c r="AJ706"/>
      <c r="AK706" s="141"/>
    </row>
    <row r="707" spans="11:37" x14ac:dyDescent="0.25">
      <c r="K707" s="139"/>
      <c r="L707"/>
      <c r="M707" s="139"/>
      <c r="N707" s="139"/>
      <c r="O707"/>
      <c r="P707" s="139"/>
      <c r="Q707" s="139"/>
      <c r="R707"/>
      <c r="S707" s="139"/>
      <c r="T707" s="139"/>
      <c r="U707"/>
      <c r="V707"/>
      <c r="W707" s="140"/>
      <c r="X707" s="140"/>
      <c r="Y707" s="140"/>
      <c r="Z707" s="140"/>
      <c r="AA707" s="140"/>
      <c r="AB707" s="140"/>
      <c r="AC707" s="140"/>
      <c r="AD707" s="141"/>
      <c r="AE707" s="141"/>
      <c r="AF707" s="141"/>
      <c r="AG707"/>
      <c r="AH707"/>
      <c r="AI707"/>
      <c r="AJ707"/>
      <c r="AK707" s="141"/>
    </row>
    <row r="708" spans="11:37" x14ac:dyDescent="0.25">
      <c r="K708" s="139"/>
      <c r="L708"/>
      <c r="M708" s="139"/>
      <c r="N708" s="139"/>
      <c r="O708"/>
      <c r="P708" s="139"/>
      <c r="Q708" s="139"/>
      <c r="R708"/>
      <c r="S708" s="139"/>
      <c r="T708" s="139"/>
      <c r="U708"/>
      <c r="V708"/>
      <c r="W708" s="140"/>
      <c r="X708" s="140"/>
      <c r="Y708" s="140"/>
      <c r="Z708" s="140"/>
      <c r="AA708" s="140"/>
      <c r="AB708" s="140"/>
      <c r="AC708" s="140"/>
      <c r="AD708" s="141"/>
      <c r="AE708" s="141"/>
      <c r="AF708" s="141"/>
      <c r="AG708"/>
      <c r="AH708"/>
      <c r="AI708"/>
      <c r="AJ708"/>
      <c r="AK708" s="141"/>
    </row>
    <row r="709" spans="11:37" x14ac:dyDescent="0.25">
      <c r="K709" s="139"/>
      <c r="L709"/>
      <c r="M709" s="139"/>
      <c r="N709" s="139"/>
      <c r="O709"/>
      <c r="P709" s="139"/>
      <c r="Q709" s="139"/>
      <c r="R709"/>
      <c r="S709" s="139"/>
      <c r="T709" s="139"/>
      <c r="U709"/>
      <c r="V709"/>
      <c r="W709" s="140"/>
      <c r="X709" s="140"/>
      <c r="Y709" s="140"/>
      <c r="Z709" s="140"/>
      <c r="AA709" s="140"/>
      <c r="AB709" s="140"/>
      <c r="AC709" s="140"/>
      <c r="AD709" s="141"/>
      <c r="AE709" s="141"/>
      <c r="AF709" s="141"/>
      <c r="AG709"/>
      <c r="AH709"/>
      <c r="AI709"/>
      <c r="AJ709"/>
      <c r="AK709" s="141"/>
    </row>
    <row r="710" spans="11:37" x14ac:dyDescent="0.25">
      <c r="K710" s="139"/>
      <c r="L710"/>
      <c r="M710" s="139"/>
      <c r="N710" s="139"/>
      <c r="O710"/>
      <c r="P710" s="139"/>
      <c r="Q710" s="139"/>
      <c r="R710"/>
      <c r="S710" s="139"/>
      <c r="T710" s="139"/>
      <c r="U710"/>
      <c r="V710"/>
      <c r="W710" s="140"/>
      <c r="X710" s="140"/>
      <c r="Y710" s="140"/>
      <c r="Z710" s="140"/>
      <c r="AA710" s="140"/>
      <c r="AB710" s="140"/>
      <c r="AC710" s="140"/>
      <c r="AD710" s="141"/>
      <c r="AE710" s="141"/>
      <c r="AF710" s="141"/>
      <c r="AG710"/>
      <c r="AH710"/>
      <c r="AI710"/>
      <c r="AJ710"/>
      <c r="AK710" s="141"/>
    </row>
    <row r="711" spans="11:37" x14ac:dyDescent="0.25">
      <c r="K711" s="139"/>
      <c r="L711"/>
      <c r="M711" s="139"/>
      <c r="N711" s="139"/>
      <c r="O711"/>
      <c r="P711" s="139"/>
      <c r="Q711" s="139"/>
      <c r="R711"/>
      <c r="S711" s="139"/>
      <c r="T711" s="139"/>
      <c r="U711"/>
      <c r="V711"/>
      <c r="W711" s="140"/>
      <c r="X711" s="140"/>
      <c r="Y711" s="140"/>
      <c r="Z711" s="140"/>
      <c r="AA711" s="140"/>
      <c r="AB711" s="140"/>
      <c r="AC711" s="140"/>
      <c r="AD711" s="141"/>
      <c r="AE711" s="141"/>
      <c r="AF711" s="141"/>
      <c r="AG711"/>
      <c r="AH711"/>
      <c r="AI711"/>
      <c r="AJ711"/>
      <c r="AK711" s="141"/>
    </row>
    <row r="712" spans="11:37" x14ac:dyDescent="0.25">
      <c r="K712" s="139"/>
      <c r="L712"/>
      <c r="M712" s="139"/>
      <c r="N712" s="139"/>
      <c r="O712"/>
      <c r="P712" s="139"/>
      <c r="Q712" s="139"/>
      <c r="R712"/>
      <c r="S712" s="139"/>
      <c r="T712" s="139"/>
      <c r="U712"/>
      <c r="V712"/>
      <c r="W712" s="140"/>
      <c r="X712" s="140"/>
      <c r="Y712" s="140"/>
      <c r="Z712" s="140"/>
      <c r="AA712" s="140"/>
      <c r="AB712" s="140"/>
      <c r="AC712" s="140"/>
      <c r="AD712" s="141"/>
      <c r="AE712" s="141"/>
      <c r="AF712" s="141"/>
      <c r="AG712"/>
      <c r="AH712"/>
      <c r="AI712"/>
      <c r="AJ712"/>
      <c r="AK712" s="141"/>
    </row>
    <row r="713" spans="11:37" x14ac:dyDescent="0.25">
      <c r="K713" s="139"/>
      <c r="L713"/>
      <c r="M713" s="139"/>
      <c r="N713" s="139"/>
      <c r="O713"/>
      <c r="P713" s="139"/>
      <c r="Q713" s="139"/>
      <c r="R713"/>
      <c r="S713" s="139"/>
      <c r="T713" s="139"/>
      <c r="U713"/>
      <c r="V713"/>
      <c r="W713" s="140"/>
      <c r="X713" s="140"/>
      <c r="Y713" s="140"/>
      <c r="Z713" s="140"/>
      <c r="AA713" s="140"/>
      <c r="AB713" s="140"/>
      <c r="AC713" s="140"/>
      <c r="AD713" s="141"/>
      <c r="AE713" s="141"/>
      <c r="AF713" s="141"/>
      <c r="AG713"/>
      <c r="AH713"/>
      <c r="AI713"/>
      <c r="AJ713"/>
      <c r="AK713" s="141"/>
    </row>
    <row r="714" spans="11:37" x14ac:dyDescent="0.25">
      <c r="K714" s="139"/>
      <c r="L714"/>
      <c r="M714" s="139"/>
      <c r="N714" s="139"/>
      <c r="O714"/>
      <c r="P714" s="139"/>
      <c r="Q714" s="139"/>
      <c r="R714"/>
      <c r="S714" s="139"/>
      <c r="T714" s="139"/>
      <c r="U714"/>
      <c r="V714"/>
      <c r="W714" s="140"/>
      <c r="X714" s="140"/>
      <c r="Y714" s="140"/>
      <c r="Z714" s="140"/>
      <c r="AA714" s="140"/>
      <c r="AB714" s="140"/>
      <c r="AC714" s="140"/>
      <c r="AD714" s="141"/>
      <c r="AE714" s="141"/>
      <c r="AF714" s="141"/>
      <c r="AG714"/>
      <c r="AH714"/>
      <c r="AI714"/>
      <c r="AJ714"/>
      <c r="AK714" s="141"/>
    </row>
    <row r="715" spans="11:37" x14ac:dyDescent="0.25">
      <c r="K715" s="139"/>
      <c r="L715"/>
      <c r="M715" s="139"/>
      <c r="N715" s="139"/>
      <c r="O715"/>
      <c r="P715" s="139"/>
      <c r="Q715" s="139"/>
      <c r="R715"/>
      <c r="S715" s="139"/>
      <c r="T715" s="139"/>
      <c r="U715"/>
      <c r="V715"/>
      <c r="W715" s="140"/>
      <c r="X715" s="140"/>
      <c r="Y715" s="140"/>
      <c r="Z715" s="140"/>
      <c r="AA715" s="140"/>
      <c r="AB715" s="140"/>
      <c r="AC715" s="140"/>
      <c r="AD715" s="141"/>
      <c r="AE715" s="141"/>
      <c r="AF715" s="141"/>
      <c r="AG715"/>
      <c r="AH715"/>
      <c r="AI715"/>
      <c r="AJ715"/>
      <c r="AK715" s="141"/>
    </row>
    <row r="716" spans="11:37" x14ac:dyDescent="0.25">
      <c r="K716" s="139"/>
      <c r="L716"/>
      <c r="M716" s="139"/>
      <c r="N716" s="139"/>
      <c r="O716"/>
      <c r="P716" s="139"/>
      <c r="Q716" s="139"/>
      <c r="R716"/>
      <c r="S716" s="139"/>
      <c r="T716" s="139"/>
      <c r="U716"/>
      <c r="V716"/>
      <c r="W716" s="140"/>
      <c r="X716" s="140"/>
      <c r="Y716" s="140"/>
      <c r="Z716" s="140"/>
      <c r="AA716" s="140"/>
      <c r="AB716" s="140"/>
      <c r="AC716" s="140"/>
      <c r="AD716" s="141"/>
      <c r="AE716" s="141"/>
      <c r="AF716" s="141"/>
      <c r="AG716"/>
      <c r="AH716"/>
      <c r="AI716"/>
      <c r="AJ716"/>
      <c r="AK716" s="141"/>
    </row>
    <row r="717" spans="11:37" x14ac:dyDescent="0.25">
      <c r="K717" s="139"/>
      <c r="L717"/>
      <c r="M717" s="139"/>
      <c r="N717" s="139"/>
      <c r="O717"/>
      <c r="P717" s="139"/>
      <c r="Q717" s="139"/>
      <c r="R717"/>
      <c r="S717" s="139"/>
      <c r="T717" s="139"/>
      <c r="U717"/>
      <c r="V717"/>
      <c r="W717" s="140"/>
      <c r="X717" s="140"/>
      <c r="Y717" s="140"/>
      <c r="Z717" s="140"/>
      <c r="AA717" s="140"/>
      <c r="AB717" s="140"/>
      <c r="AC717" s="140"/>
      <c r="AD717" s="141"/>
      <c r="AE717" s="141"/>
      <c r="AF717" s="141"/>
      <c r="AG717"/>
      <c r="AH717"/>
      <c r="AI717"/>
      <c r="AJ717"/>
      <c r="AK717" s="141"/>
    </row>
    <row r="718" spans="11:37" x14ac:dyDescent="0.25">
      <c r="K718" s="139"/>
      <c r="L718"/>
      <c r="M718" s="139"/>
      <c r="N718" s="139"/>
      <c r="O718"/>
      <c r="P718" s="139"/>
      <c r="Q718" s="139"/>
      <c r="R718"/>
      <c r="S718" s="139"/>
      <c r="T718" s="139"/>
      <c r="U718"/>
      <c r="V718"/>
      <c r="W718" s="140"/>
      <c r="X718" s="140"/>
      <c r="Y718" s="140"/>
      <c r="Z718" s="140"/>
      <c r="AA718" s="140"/>
      <c r="AB718" s="140"/>
      <c r="AC718" s="140"/>
      <c r="AD718" s="141"/>
      <c r="AE718" s="141"/>
      <c r="AF718" s="141"/>
      <c r="AG718"/>
      <c r="AH718"/>
      <c r="AI718"/>
      <c r="AJ718"/>
      <c r="AK718" s="141"/>
    </row>
    <row r="719" spans="11:37" x14ac:dyDescent="0.25">
      <c r="K719" s="139"/>
      <c r="L719"/>
      <c r="M719" s="139"/>
      <c r="N719" s="139"/>
      <c r="O719"/>
      <c r="P719" s="139"/>
      <c r="Q719" s="139"/>
      <c r="R719"/>
      <c r="S719" s="139"/>
      <c r="T719" s="139"/>
      <c r="U719"/>
      <c r="V719"/>
      <c r="W719" s="140"/>
      <c r="X719" s="140"/>
      <c r="Y719" s="140"/>
      <c r="Z719" s="140"/>
      <c r="AA719" s="140"/>
      <c r="AB719" s="140"/>
      <c r="AC719" s="140"/>
      <c r="AD719" s="141"/>
      <c r="AE719" s="141"/>
      <c r="AF719" s="141"/>
      <c r="AG719"/>
      <c r="AH719"/>
      <c r="AI719"/>
      <c r="AJ719"/>
      <c r="AK719" s="141"/>
    </row>
    <row r="720" spans="11:37" x14ac:dyDescent="0.25">
      <c r="K720" s="139"/>
      <c r="L720"/>
      <c r="M720" s="139"/>
      <c r="N720" s="139"/>
      <c r="O720"/>
      <c r="P720" s="139"/>
      <c r="Q720" s="139"/>
      <c r="R720"/>
      <c r="S720" s="139"/>
      <c r="T720" s="139"/>
      <c r="U720"/>
      <c r="V720"/>
      <c r="W720" s="140"/>
      <c r="X720" s="140"/>
      <c r="Y720" s="140"/>
      <c r="Z720" s="140"/>
      <c r="AA720" s="140"/>
      <c r="AB720" s="140"/>
      <c r="AC720" s="140"/>
      <c r="AD720" s="141"/>
      <c r="AE720" s="141"/>
      <c r="AF720" s="141"/>
      <c r="AG720"/>
      <c r="AH720"/>
      <c r="AI720"/>
      <c r="AJ720"/>
      <c r="AK720" s="141"/>
    </row>
    <row r="721" spans="11:37" x14ac:dyDescent="0.25">
      <c r="K721" s="139"/>
      <c r="L721"/>
      <c r="M721" s="139"/>
      <c r="N721" s="139"/>
      <c r="O721"/>
      <c r="P721" s="139"/>
      <c r="Q721" s="139"/>
      <c r="R721"/>
      <c r="S721" s="139"/>
      <c r="T721" s="139"/>
      <c r="U721"/>
      <c r="V721"/>
      <c r="W721" s="140"/>
      <c r="X721" s="140"/>
      <c r="Y721" s="140"/>
      <c r="Z721" s="140"/>
      <c r="AA721" s="140"/>
      <c r="AB721" s="140"/>
      <c r="AC721" s="140"/>
      <c r="AD721" s="141"/>
      <c r="AE721" s="141"/>
      <c r="AF721" s="141"/>
      <c r="AG721"/>
      <c r="AH721"/>
      <c r="AI721"/>
      <c r="AJ721"/>
      <c r="AK721" s="141"/>
    </row>
    <row r="722" spans="11:37" x14ac:dyDescent="0.25">
      <c r="K722" s="139"/>
      <c r="L722"/>
      <c r="M722" s="139"/>
      <c r="N722" s="139"/>
      <c r="O722"/>
      <c r="P722" s="139"/>
      <c r="Q722" s="139"/>
      <c r="R722"/>
      <c r="S722" s="139"/>
      <c r="T722" s="139"/>
      <c r="U722"/>
      <c r="V722"/>
      <c r="W722" s="140"/>
      <c r="X722" s="140"/>
      <c r="Y722" s="140"/>
      <c r="Z722" s="140"/>
      <c r="AA722" s="140"/>
      <c r="AB722" s="140"/>
      <c r="AC722" s="140"/>
      <c r="AD722" s="141"/>
      <c r="AE722" s="141"/>
      <c r="AF722" s="141"/>
      <c r="AG722"/>
      <c r="AH722"/>
      <c r="AI722"/>
      <c r="AJ722"/>
      <c r="AK722" s="141"/>
    </row>
    <row r="723" spans="11:37" x14ac:dyDescent="0.25">
      <c r="K723" s="139"/>
      <c r="L723"/>
      <c r="M723" s="139"/>
      <c r="N723" s="139"/>
      <c r="O723"/>
      <c r="P723" s="139"/>
      <c r="Q723" s="139"/>
      <c r="R723"/>
      <c r="S723" s="139"/>
      <c r="T723" s="139"/>
      <c r="U723"/>
      <c r="V723"/>
      <c r="W723" s="140"/>
      <c r="X723" s="140"/>
      <c r="Y723" s="140"/>
      <c r="Z723" s="140"/>
      <c r="AA723" s="140"/>
      <c r="AB723" s="140"/>
      <c r="AC723" s="140"/>
      <c r="AD723" s="141"/>
      <c r="AE723" s="141"/>
      <c r="AF723" s="141"/>
      <c r="AG723"/>
      <c r="AH723"/>
      <c r="AI723"/>
      <c r="AJ723"/>
      <c r="AK723" s="141"/>
    </row>
    <row r="724" spans="11:37" x14ac:dyDescent="0.25">
      <c r="K724" s="139"/>
      <c r="L724"/>
      <c r="M724" s="139"/>
      <c r="N724" s="139"/>
      <c r="O724"/>
      <c r="P724" s="139"/>
      <c r="Q724" s="139"/>
      <c r="R724"/>
      <c r="S724" s="139"/>
      <c r="T724" s="139"/>
      <c r="U724"/>
      <c r="V724"/>
      <c r="W724" s="140"/>
      <c r="X724" s="140"/>
      <c r="Y724" s="140"/>
      <c r="Z724" s="140"/>
      <c r="AA724" s="140"/>
      <c r="AB724" s="140"/>
      <c r="AC724" s="140"/>
      <c r="AD724" s="141"/>
      <c r="AE724" s="141"/>
      <c r="AF724" s="141"/>
      <c r="AG724"/>
      <c r="AH724"/>
      <c r="AI724"/>
      <c r="AJ724"/>
      <c r="AK724" s="141"/>
    </row>
    <row r="725" spans="11:37" x14ac:dyDescent="0.25">
      <c r="K725" s="139"/>
      <c r="L725"/>
      <c r="M725" s="139"/>
      <c r="N725" s="139"/>
      <c r="O725"/>
      <c r="P725" s="139"/>
      <c r="Q725" s="139"/>
      <c r="R725"/>
      <c r="S725" s="139"/>
      <c r="T725" s="139"/>
      <c r="U725"/>
      <c r="V725"/>
      <c r="W725" s="140"/>
      <c r="X725" s="140"/>
      <c r="Y725" s="140"/>
      <c r="Z725" s="140"/>
      <c r="AA725" s="140"/>
      <c r="AB725" s="140"/>
      <c r="AC725" s="140"/>
      <c r="AD725" s="141"/>
      <c r="AE725" s="141"/>
      <c r="AF725" s="141"/>
      <c r="AG725"/>
      <c r="AH725"/>
      <c r="AI725"/>
      <c r="AJ725"/>
      <c r="AK725" s="141"/>
    </row>
    <row r="726" spans="11:37" x14ac:dyDescent="0.25">
      <c r="K726" s="139"/>
      <c r="L726"/>
      <c r="M726" s="139"/>
      <c r="N726" s="139"/>
      <c r="O726"/>
      <c r="P726" s="139"/>
      <c r="Q726" s="139"/>
      <c r="R726"/>
      <c r="S726" s="139"/>
      <c r="T726" s="139"/>
      <c r="U726"/>
      <c r="V726"/>
      <c r="W726" s="140"/>
      <c r="X726" s="140"/>
      <c r="Y726" s="140"/>
      <c r="Z726" s="140"/>
      <c r="AA726" s="140"/>
      <c r="AB726" s="140"/>
      <c r="AC726" s="140"/>
      <c r="AD726" s="141"/>
      <c r="AE726" s="141"/>
      <c r="AF726" s="141"/>
      <c r="AG726"/>
      <c r="AH726"/>
      <c r="AI726"/>
      <c r="AJ726"/>
      <c r="AK726" s="141"/>
    </row>
    <row r="727" spans="11:37" x14ac:dyDescent="0.25">
      <c r="K727" s="139"/>
      <c r="L727"/>
      <c r="M727" s="139"/>
      <c r="N727" s="139"/>
      <c r="O727"/>
      <c r="P727" s="139"/>
      <c r="Q727" s="139"/>
      <c r="R727"/>
      <c r="S727" s="139"/>
      <c r="T727" s="139"/>
      <c r="U727"/>
      <c r="V727"/>
      <c r="W727" s="140"/>
      <c r="X727" s="140"/>
      <c r="Y727" s="140"/>
      <c r="Z727" s="140"/>
      <c r="AA727" s="140"/>
      <c r="AB727" s="140"/>
      <c r="AC727" s="140"/>
      <c r="AD727" s="141"/>
      <c r="AE727" s="141"/>
      <c r="AF727" s="141"/>
      <c r="AG727"/>
      <c r="AH727"/>
      <c r="AI727"/>
      <c r="AJ727"/>
      <c r="AK727" s="141"/>
    </row>
    <row r="728" spans="11:37" x14ac:dyDescent="0.25">
      <c r="K728" s="139"/>
      <c r="L728"/>
      <c r="M728" s="139"/>
      <c r="N728" s="139"/>
      <c r="O728"/>
      <c r="P728" s="139"/>
      <c r="Q728" s="139"/>
      <c r="R728"/>
      <c r="S728" s="139"/>
      <c r="T728" s="139"/>
      <c r="U728"/>
      <c r="V728"/>
      <c r="W728" s="140"/>
      <c r="X728" s="140"/>
      <c r="Y728" s="140"/>
      <c r="Z728" s="140"/>
      <c r="AA728" s="140"/>
      <c r="AB728" s="140"/>
      <c r="AC728" s="140"/>
      <c r="AD728" s="141"/>
      <c r="AE728" s="141"/>
      <c r="AF728" s="141"/>
      <c r="AG728"/>
      <c r="AH728"/>
      <c r="AI728"/>
      <c r="AJ728"/>
      <c r="AK728" s="141"/>
    </row>
    <row r="729" spans="11:37" x14ac:dyDescent="0.25">
      <c r="K729" s="139"/>
      <c r="L729"/>
      <c r="M729" s="139"/>
      <c r="N729" s="139"/>
      <c r="O729"/>
      <c r="P729" s="139"/>
      <c r="Q729" s="139"/>
      <c r="R729"/>
      <c r="S729" s="139"/>
      <c r="T729" s="139"/>
      <c r="U729"/>
      <c r="V729"/>
      <c r="W729" s="140"/>
      <c r="X729" s="140"/>
      <c r="Y729" s="140"/>
      <c r="Z729" s="140"/>
      <c r="AA729" s="140"/>
      <c r="AB729" s="140"/>
      <c r="AC729" s="140"/>
      <c r="AD729" s="141"/>
      <c r="AE729" s="141"/>
      <c r="AF729" s="141"/>
      <c r="AG729"/>
      <c r="AH729"/>
      <c r="AI729"/>
      <c r="AJ729"/>
      <c r="AK729" s="141"/>
    </row>
    <row r="730" spans="11:37" x14ac:dyDescent="0.25">
      <c r="K730" s="139"/>
      <c r="L730"/>
      <c r="M730" s="139"/>
      <c r="N730" s="139"/>
      <c r="O730"/>
      <c r="P730" s="139"/>
      <c r="Q730" s="139"/>
      <c r="R730"/>
      <c r="S730" s="139"/>
      <c r="T730" s="139"/>
      <c r="U730"/>
      <c r="V730"/>
      <c r="W730" s="140"/>
      <c r="X730" s="140"/>
      <c r="Y730" s="140"/>
      <c r="Z730" s="140"/>
      <c r="AA730" s="140"/>
      <c r="AB730" s="140"/>
      <c r="AC730" s="140"/>
      <c r="AD730" s="141"/>
      <c r="AE730" s="141"/>
      <c r="AF730" s="141"/>
      <c r="AG730"/>
      <c r="AH730"/>
      <c r="AI730"/>
      <c r="AJ730"/>
      <c r="AK730" s="141"/>
    </row>
    <row r="731" spans="11:37" x14ac:dyDescent="0.25">
      <c r="K731" s="139"/>
      <c r="L731"/>
      <c r="M731" s="139"/>
      <c r="N731" s="139"/>
      <c r="O731"/>
      <c r="P731" s="139"/>
      <c r="Q731" s="139"/>
      <c r="R731"/>
      <c r="S731" s="139"/>
      <c r="T731" s="139"/>
      <c r="U731"/>
      <c r="V731"/>
      <c r="W731" s="140"/>
      <c r="X731" s="140"/>
      <c r="Y731" s="140"/>
      <c r="Z731" s="140"/>
      <c r="AA731" s="140"/>
      <c r="AB731" s="140"/>
      <c r="AC731" s="140"/>
      <c r="AD731" s="141"/>
      <c r="AE731" s="141"/>
      <c r="AF731" s="141"/>
      <c r="AG731"/>
      <c r="AH731"/>
      <c r="AI731"/>
      <c r="AJ731"/>
      <c r="AK731" s="141"/>
    </row>
    <row r="732" spans="11:37" x14ac:dyDescent="0.25">
      <c r="K732" s="139"/>
      <c r="L732"/>
      <c r="M732" s="139"/>
      <c r="N732" s="139"/>
      <c r="O732"/>
      <c r="P732" s="139"/>
      <c r="Q732" s="139"/>
      <c r="R732"/>
      <c r="S732" s="139"/>
      <c r="T732" s="139"/>
      <c r="U732"/>
      <c r="V732"/>
      <c r="W732" s="140"/>
      <c r="X732" s="140"/>
      <c r="Y732" s="140"/>
      <c r="Z732" s="140"/>
      <c r="AA732" s="140"/>
      <c r="AB732" s="140"/>
      <c r="AC732" s="140"/>
      <c r="AD732" s="141"/>
      <c r="AE732" s="141"/>
      <c r="AF732" s="141"/>
      <c r="AG732"/>
      <c r="AH732"/>
      <c r="AI732"/>
      <c r="AJ732"/>
      <c r="AK732" s="141"/>
    </row>
    <row r="733" spans="11:37" x14ac:dyDescent="0.25">
      <c r="K733" s="139"/>
      <c r="L733"/>
      <c r="M733" s="139"/>
      <c r="N733" s="139"/>
      <c r="O733"/>
      <c r="P733" s="139"/>
      <c r="Q733" s="139"/>
      <c r="R733"/>
      <c r="S733" s="139"/>
      <c r="T733" s="139"/>
      <c r="U733"/>
      <c r="V733"/>
      <c r="W733" s="140"/>
      <c r="X733" s="140"/>
      <c r="Y733" s="140"/>
      <c r="Z733" s="140"/>
      <c r="AA733" s="140"/>
      <c r="AB733" s="140"/>
      <c r="AC733" s="140"/>
      <c r="AD733" s="141"/>
      <c r="AE733" s="141"/>
      <c r="AF733" s="141"/>
      <c r="AG733"/>
      <c r="AH733"/>
      <c r="AI733"/>
      <c r="AJ733"/>
      <c r="AK733" s="141"/>
    </row>
    <row r="734" spans="11:37" x14ac:dyDescent="0.25">
      <c r="K734" s="139"/>
      <c r="L734"/>
      <c r="M734" s="139"/>
      <c r="N734" s="139"/>
      <c r="O734"/>
      <c r="P734" s="139"/>
      <c r="Q734" s="139"/>
      <c r="R734"/>
      <c r="S734" s="139"/>
      <c r="T734" s="139"/>
      <c r="U734"/>
      <c r="V734"/>
      <c r="W734" s="140"/>
      <c r="X734" s="140"/>
      <c r="Y734" s="140"/>
      <c r="Z734" s="140"/>
      <c r="AA734" s="140"/>
      <c r="AB734" s="140"/>
      <c r="AC734" s="140"/>
      <c r="AD734" s="141"/>
      <c r="AE734" s="141"/>
      <c r="AF734" s="141"/>
      <c r="AG734"/>
      <c r="AH734"/>
      <c r="AI734"/>
      <c r="AJ734"/>
      <c r="AK734" s="141"/>
    </row>
    <row r="735" spans="11:37" x14ac:dyDescent="0.25">
      <c r="K735" s="139"/>
      <c r="L735"/>
      <c r="M735" s="139"/>
      <c r="N735" s="139"/>
      <c r="O735"/>
      <c r="P735" s="139"/>
      <c r="Q735" s="139"/>
      <c r="R735"/>
      <c r="S735" s="139"/>
      <c r="T735" s="139"/>
      <c r="U735"/>
      <c r="V735"/>
      <c r="W735" s="140"/>
      <c r="X735" s="140"/>
      <c r="Y735" s="140"/>
      <c r="Z735" s="140"/>
      <c r="AA735" s="140"/>
      <c r="AB735" s="140"/>
      <c r="AC735" s="140"/>
      <c r="AD735" s="141"/>
      <c r="AE735" s="141"/>
      <c r="AF735" s="141"/>
      <c r="AG735"/>
      <c r="AH735"/>
      <c r="AI735"/>
      <c r="AJ735"/>
      <c r="AK735" s="141"/>
    </row>
    <row r="736" spans="11:37" x14ac:dyDescent="0.25">
      <c r="K736" s="139"/>
      <c r="L736"/>
      <c r="M736" s="139"/>
      <c r="N736" s="139"/>
      <c r="O736"/>
      <c r="P736" s="139"/>
      <c r="Q736" s="139"/>
      <c r="R736"/>
      <c r="S736" s="139"/>
      <c r="T736" s="139"/>
      <c r="U736"/>
      <c r="V736"/>
      <c r="W736" s="140"/>
      <c r="X736" s="140"/>
      <c r="Y736" s="140"/>
      <c r="Z736" s="140"/>
      <c r="AA736" s="140"/>
      <c r="AB736" s="140"/>
      <c r="AC736" s="140"/>
      <c r="AD736" s="141"/>
      <c r="AE736" s="141"/>
      <c r="AF736" s="141"/>
      <c r="AG736"/>
      <c r="AH736"/>
      <c r="AI736"/>
      <c r="AJ736"/>
      <c r="AK736" s="141"/>
    </row>
    <row r="737" spans="11:37" x14ac:dyDescent="0.25">
      <c r="K737" s="139"/>
      <c r="L737"/>
      <c r="M737" s="139"/>
      <c r="N737" s="139"/>
      <c r="O737"/>
      <c r="P737" s="139"/>
      <c r="Q737" s="139"/>
      <c r="R737"/>
      <c r="S737" s="139"/>
      <c r="T737" s="139"/>
      <c r="U737"/>
      <c r="V737"/>
      <c r="W737" s="140"/>
      <c r="X737" s="140"/>
      <c r="Y737" s="140"/>
      <c r="Z737" s="140"/>
      <c r="AA737" s="140"/>
      <c r="AB737" s="140"/>
      <c r="AC737" s="140"/>
      <c r="AD737" s="141"/>
      <c r="AE737" s="141"/>
      <c r="AF737" s="141"/>
      <c r="AG737"/>
      <c r="AH737"/>
      <c r="AI737"/>
      <c r="AJ737"/>
      <c r="AK737" s="141"/>
    </row>
    <row r="738" spans="11:37" x14ac:dyDescent="0.25">
      <c r="K738" s="139"/>
      <c r="L738"/>
      <c r="M738" s="139"/>
      <c r="N738" s="139"/>
      <c r="O738"/>
      <c r="P738" s="139"/>
      <c r="Q738" s="139"/>
      <c r="R738"/>
      <c r="S738" s="139"/>
      <c r="T738" s="139"/>
      <c r="U738"/>
      <c r="V738"/>
      <c r="W738" s="140"/>
      <c r="X738" s="140"/>
      <c r="Y738" s="140"/>
      <c r="Z738" s="140"/>
      <c r="AA738" s="140"/>
      <c r="AB738" s="140"/>
      <c r="AC738" s="140"/>
      <c r="AD738" s="141"/>
      <c r="AE738" s="141"/>
      <c r="AF738" s="141"/>
      <c r="AG738"/>
      <c r="AH738"/>
      <c r="AI738"/>
      <c r="AJ738"/>
      <c r="AK738" s="141"/>
    </row>
    <row r="739" spans="11:37" x14ac:dyDescent="0.25">
      <c r="K739" s="139"/>
      <c r="L739"/>
      <c r="M739" s="139"/>
      <c r="N739" s="139"/>
      <c r="O739"/>
      <c r="P739" s="139"/>
      <c r="Q739" s="139"/>
      <c r="R739"/>
      <c r="S739" s="139"/>
      <c r="T739" s="139"/>
      <c r="U739"/>
      <c r="V739"/>
      <c r="W739" s="140"/>
      <c r="X739" s="140"/>
      <c r="Y739" s="140"/>
      <c r="Z739" s="140"/>
      <c r="AA739" s="140"/>
      <c r="AB739" s="140"/>
      <c r="AC739" s="140"/>
      <c r="AD739" s="141"/>
      <c r="AE739" s="141"/>
      <c r="AF739" s="141"/>
      <c r="AG739"/>
      <c r="AH739"/>
      <c r="AI739"/>
      <c r="AJ739"/>
      <c r="AK739" s="141"/>
    </row>
    <row r="740" spans="11:37" x14ac:dyDescent="0.25">
      <c r="K740" s="139"/>
      <c r="L740"/>
      <c r="M740" s="139"/>
      <c r="N740" s="139"/>
      <c r="O740"/>
      <c r="P740" s="139"/>
      <c r="Q740" s="139"/>
      <c r="R740"/>
      <c r="S740" s="139"/>
      <c r="T740" s="139"/>
      <c r="U740"/>
      <c r="V740"/>
      <c r="W740" s="140"/>
      <c r="X740" s="140"/>
      <c r="Y740" s="140"/>
      <c r="Z740" s="140"/>
      <c r="AA740" s="140"/>
      <c r="AB740" s="140"/>
      <c r="AC740" s="140"/>
      <c r="AD740" s="141"/>
      <c r="AE740" s="141"/>
      <c r="AF740" s="141"/>
      <c r="AG740"/>
      <c r="AH740"/>
      <c r="AI740"/>
      <c r="AJ740"/>
      <c r="AK740" s="141"/>
    </row>
    <row r="741" spans="11:37" x14ac:dyDescent="0.25">
      <c r="K741" s="139"/>
      <c r="L741"/>
      <c r="M741" s="139"/>
      <c r="N741" s="139"/>
      <c r="O741"/>
      <c r="P741" s="139"/>
      <c r="Q741" s="139"/>
      <c r="R741"/>
      <c r="S741" s="139"/>
      <c r="T741" s="139"/>
      <c r="U741"/>
      <c r="V741"/>
      <c r="W741" s="140"/>
      <c r="X741" s="140"/>
      <c r="Y741" s="140"/>
      <c r="Z741" s="140"/>
      <c r="AA741" s="140"/>
      <c r="AB741" s="140"/>
      <c r="AC741" s="140"/>
      <c r="AD741" s="141"/>
      <c r="AE741" s="141"/>
      <c r="AF741" s="141"/>
      <c r="AG741"/>
      <c r="AH741"/>
      <c r="AI741"/>
      <c r="AJ741"/>
      <c r="AK741" s="141"/>
    </row>
    <row r="742" spans="11:37" x14ac:dyDescent="0.25">
      <c r="K742" s="139"/>
      <c r="L742"/>
      <c r="M742" s="139"/>
      <c r="N742" s="139"/>
      <c r="O742"/>
      <c r="P742" s="139"/>
      <c r="Q742" s="139"/>
      <c r="R742"/>
      <c r="S742" s="139"/>
      <c r="T742" s="139"/>
      <c r="U742"/>
      <c r="V742"/>
      <c r="W742" s="140"/>
      <c r="X742" s="140"/>
      <c r="Y742" s="140"/>
      <c r="Z742" s="140"/>
      <c r="AA742" s="140"/>
      <c r="AB742" s="140"/>
      <c r="AC742" s="140"/>
      <c r="AD742" s="141"/>
      <c r="AE742" s="141"/>
      <c r="AF742" s="141"/>
      <c r="AG742"/>
      <c r="AH742"/>
      <c r="AI742"/>
      <c r="AJ742"/>
      <c r="AK742" s="141"/>
    </row>
    <row r="743" spans="11:37" x14ac:dyDescent="0.25">
      <c r="K743" s="139"/>
      <c r="L743"/>
      <c r="M743" s="139"/>
      <c r="N743" s="139"/>
      <c r="O743"/>
      <c r="P743" s="139"/>
      <c r="Q743" s="139"/>
      <c r="R743"/>
      <c r="S743" s="139"/>
      <c r="T743" s="139"/>
      <c r="U743"/>
      <c r="V743"/>
      <c r="W743" s="140"/>
      <c r="X743" s="140"/>
      <c r="Y743" s="140"/>
      <c r="Z743" s="140"/>
      <c r="AA743" s="140"/>
      <c r="AB743" s="140"/>
      <c r="AC743" s="140"/>
      <c r="AD743" s="141"/>
      <c r="AE743" s="141"/>
      <c r="AF743" s="141"/>
      <c r="AG743"/>
      <c r="AH743"/>
      <c r="AI743"/>
      <c r="AJ743"/>
      <c r="AK743" s="141"/>
    </row>
    <row r="744" spans="11:37" x14ac:dyDescent="0.25">
      <c r="K744" s="139"/>
      <c r="L744"/>
      <c r="M744" s="139"/>
      <c r="N744" s="139"/>
      <c r="O744"/>
      <c r="P744" s="139"/>
      <c r="Q744" s="139"/>
      <c r="R744"/>
      <c r="S744" s="139"/>
      <c r="T744" s="139"/>
      <c r="U744"/>
      <c r="V744"/>
      <c r="W744" s="140"/>
      <c r="X744" s="140"/>
      <c r="Y744" s="140"/>
      <c r="Z744" s="140"/>
      <c r="AA744" s="140"/>
      <c r="AB744" s="140"/>
      <c r="AC744" s="140"/>
      <c r="AD744" s="141"/>
      <c r="AE744" s="141"/>
      <c r="AF744" s="141"/>
      <c r="AG744"/>
      <c r="AH744"/>
      <c r="AI744"/>
      <c r="AJ744"/>
      <c r="AK744" s="141"/>
    </row>
    <row r="745" spans="11:37" x14ac:dyDescent="0.25">
      <c r="K745" s="139"/>
      <c r="L745"/>
      <c r="M745" s="139"/>
      <c r="N745" s="139"/>
      <c r="O745"/>
      <c r="P745" s="139"/>
      <c r="Q745" s="139"/>
      <c r="R745"/>
      <c r="S745" s="139"/>
      <c r="T745" s="139"/>
      <c r="U745"/>
      <c r="V745"/>
      <c r="W745" s="140"/>
      <c r="X745" s="140"/>
      <c r="Y745" s="140"/>
      <c r="Z745" s="140"/>
      <c r="AA745" s="140"/>
      <c r="AB745" s="140"/>
      <c r="AC745" s="140"/>
      <c r="AD745" s="141"/>
      <c r="AE745" s="141"/>
      <c r="AF745" s="141"/>
      <c r="AG745"/>
      <c r="AH745"/>
      <c r="AI745"/>
      <c r="AJ745"/>
      <c r="AK745" s="141"/>
    </row>
    <row r="746" spans="11:37" x14ac:dyDescent="0.25">
      <c r="K746" s="139"/>
      <c r="L746"/>
      <c r="M746" s="139"/>
      <c r="N746" s="139"/>
      <c r="O746"/>
      <c r="P746" s="139"/>
      <c r="Q746" s="139"/>
      <c r="R746"/>
      <c r="S746" s="139"/>
      <c r="T746" s="139"/>
      <c r="U746"/>
      <c r="V746"/>
      <c r="W746" s="140"/>
      <c r="X746" s="140"/>
      <c r="Y746" s="140"/>
      <c r="Z746" s="140"/>
      <c r="AA746" s="140"/>
      <c r="AB746" s="140"/>
      <c r="AC746" s="140"/>
      <c r="AD746" s="141"/>
      <c r="AE746" s="141"/>
      <c r="AF746" s="141"/>
      <c r="AG746"/>
      <c r="AH746"/>
      <c r="AI746"/>
      <c r="AJ746"/>
      <c r="AK746" s="141"/>
    </row>
    <row r="747" spans="11:37" x14ac:dyDescent="0.25">
      <c r="K747" s="139"/>
      <c r="L747"/>
      <c r="M747" s="139"/>
      <c r="N747" s="139"/>
      <c r="O747"/>
      <c r="P747" s="139"/>
      <c r="Q747" s="139"/>
      <c r="R747"/>
      <c r="S747" s="139"/>
      <c r="T747" s="139"/>
      <c r="U747"/>
      <c r="V747"/>
      <c r="W747" s="140"/>
      <c r="X747" s="140"/>
      <c r="Y747" s="140"/>
      <c r="Z747" s="140"/>
      <c r="AA747" s="140"/>
      <c r="AB747" s="140"/>
      <c r="AC747" s="140"/>
      <c r="AD747" s="141"/>
      <c r="AE747" s="141"/>
      <c r="AF747" s="141"/>
      <c r="AG747"/>
      <c r="AH747"/>
      <c r="AI747"/>
      <c r="AJ747"/>
      <c r="AK747" s="141"/>
    </row>
    <row r="748" spans="11:37" x14ac:dyDescent="0.25">
      <c r="K748" s="139"/>
      <c r="L748"/>
      <c r="M748" s="139"/>
      <c r="N748" s="139"/>
      <c r="O748"/>
      <c r="P748" s="139"/>
      <c r="Q748" s="139"/>
      <c r="R748"/>
      <c r="S748" s="139"/>
      <c r="T748" s="139"/>
      <c r="U748"/>
      <c r="V748"/>
      <c r="W748" s="140"/>
      <c r="X748" s="140"/>
      <c r="Y748" s="140"/>
      <c r="Z748" s="140"/>
      <c r="AA748" s="140"/>
      <c r="AB748" s="140"/>
      <c r="AC748" s="140"/>
      <c r="AD748" s="141"/>
      <c r="AE748" s="141"/>
      <c r="AF748" s="141"/>
      <c r="AG748"/>
      <c r="AH748"/>
      <c r="AI748"/>
      <c r="AJ748"/>
      <c r="AK748" s="141"/>
    </row>
    <row r="749" spans="11:37" x14ac:dyDescent="0.25">
      <c r="K749" s="139"/>
      <c r="L749"/>
      <c r="M749" s="139"/>
      <c r="N749" s="139"/>
      <c r="O749"/>
      <c r="P749" s="139"/>
      <c r="Q749" s="139"/>
      <c r="R749"/>
      <c r="S749" s="139"/>
      <c r="T749" s="139"/>
      <c r="U749"/>
      <c r="V749"/>
      <c r="W749" s="140"/>
      <c r="X749" s="140"/>
      <c r="Y749" s="140"/>
      <c r="Z749" s="140"/>
      <c r="AA749" s="140"/>
      <c r="AB749" s="140"/>
      <c r="AC749" s="140"/>
      <c r="AD749" s="141"/>
      <c r="AE749" s="141"/>
      <c r="AF749" s="141"/>
      <c r="AG749"/>
      <c r="AH749"/>
      <c r="AI749"/>
      <c r="AJ749"/>
      <c r="AK749" s="141"/>
    </row>
    <row r="750" spans="11:37" x14ac:dyDescent="0.25">
      <c r="K750" s="139"/>
      <c r="L750"/>
      <c r="M750" s="139"/>
      <c r="N750" s="139"/>
      <c r="O750"/>
      <c r="P750" s="139"/>
      <c r="Q750" s="139"/>
      <c r="R750"/>
      <c r="S750" s="139"/>
      <c r="T750" s="139"/>
      <c r="U750"/>
      <c r="V750"/>
      <c r="W750" s="140"/>
      <c r="X750" s="140"/>
      <c r="Y750" s="140"/>
      <c r="Z750" s="140"/>
      <c r="AA750" s="140"/>
      <c r="AB750" s="140"/>
      <c r="AC750" s="140"/>
      <c r="AD750" s="141"/>
      <c r="AE750" s="141"/>
      <c r="AF750" s="141"/>
      <c r="AG750"/>
      <c r="AH750"/>
      <c r="AI750"/>
      <c r="AJ750"/>
      <c r="AK750" s="141"/>
    </row>
    <row r="751" spans="11:37" x14ac:dyDescent="0.25">
      <c r="K751" s="139"/>
      <c r="L751"/>
      <c r="M751" s="139"/>
      <c r="N751" s="139"/>
      <c r="O751"/>
      <c r="P751" s="139"/>
      <c r="Q751" s="139"/>
      <c r="R751"/>
      <c r="S751" s="139"/>
      <c r="T751" s="139"/>
      <c r="U751"/>
      <c r="V751"/>
      <c r="W751" s="140"/>
      <c r="X751" s="140"/>
      <c r="Y751" s="140"/>
      <c r="Z751" s="140"/>
      <c r="AA751" s="140"/>
      <c r="AB751" s="140"/>
      <c r="AC751" s="140"/>
      <c r="AD751" s="141"/>
      <c r="AE751" s="141"/>
      <c r="AF751" s="141"/>
      <c r="AG751"/>
      <c r="AH751"/>
      <c r="AI751"/>
      <c r="AJ751"/>
      <c r="AK751" s="141"/>
    </row>
    <row r="752" spans="11:37" x14ac:dyDescent="0.25">
      <c r="K752" s="139"/>
      <c r="L752"/>
      <c r="M752" s="139"/>
      <c r="N752" s="139"/>
      <c r="O752"/>
      <c r="P752" s="139"/>
      <c r="Q752" s="139"/>
      <c r="R752"/>
      <c r="S752" s="139"/>
      <c r="T752" s="139"/>
      <c r="U752"/>
      <c r="V752"/>
      <c r="W752" s="140"/>
      <c r="X752" s="140"/>
      <c r="Y752" s="140"/>
      <c r="Z752" s="140"/>
      <c r="AA752" s="140"/>
      <c r="AB752" s="140"/>
      <c r="AC752" s="140"/>
      <c r="AD752" s="141"/>
      <c r="AE752" s="141"/>
      <c r="AF752" s="141"/>
      <c r="AG752"/>
      <c r="AH752"/>
      <c r="AI752"/>
      <c r="AJ752"/>
      <c r="AK752" s="141"/>
    </row>
    <row r="753" spans="11:37" x14ac:dyDescent="0.25">
      <c r="K753" s="139"/>
      <c r="L753"/>
      <c r="M753" s="139"/>
      <c r="N753" s="139"/>
      <c r="O753"/>
      <c r="P753" s="139"/>
      <c r="Q753" s="139"/>
      <c r="R753"/>
      <c r="S753" s="139"/>
      <c r="T753" s="139"/>
      <c r="U753"/>
      <c r="V753"/>
      <c r="W753" s="140"/>
      <c r="X753" s="140"/>
      <c r="Y753" s="140"/>
      <c r="Z753" s="140"/>
      <c r="AA753" s="140"/>
      <c r="AB753" s="140"/>
      <c r="AC753" s="140"/>
      <c r="AD753" s="141"/>
      <c r="AE753" s="141"/>
      <c r="AF753" s="141"/>
      <c r="AG753"/>
      <c r="AH753"/>
      <c r="AI753"/>
      <c r="AJ753"/>
      <c r="AK753" s="141"/>
    </row>
    <row r="754" spans="11:37" x14ac:dyDescent="0.25">
      <c r="K754" s="139"/>
      <c r="L754"/>
      <c r="M754" s="139"/>
      <c r="N754" s="139"/>
      <c r="O754"/>
      <c r="P754" s="139"/>
      <c r="Q754" s="139"/>
      <c r="R754"/>
      <c r="S754" s="139"/>
      <c r="T754" s="139"/>
      <c r="U754"/>
      <c r="V754"/>
      <c r="W754" s="140"/>
      <c r="X754" s="140"/>
      <c r="Y754" s="140"/>
      <c r="Z754" s="140"/>
      <c r="AA754" s="140"/>
      <c r="AB754" s="140"/>
      <c r="AC754" s="140"/>
      <c r="AD754" s="141"/>
      <c r="AE754" s="141"/>
      <c r="AF754" s="141"/>
      <c r="AG754"/>
      <c r="AH754"/>
      <c r="AI754"/>
      <c r="AJ754"/>
      <c r="AK754" s="141"/>
    </row>
    <row r="755" spans="11:37" x14ac:dyDescent="0.25">
      <c r="K755" s="139"/>
      <c r="L755"/>
      <c r="M755" s="139"/>
      <c r="N755" s="139"/>
      <c r="O755"/>
      <c r="P755" s="139"/>
      <c r="Q755" s="139"/>
      <c r="R755"/>
      <c r="S755" s="139"/>
      <c r="T755" s="139"/>
      <c r="U755"/>
      <c r="V755"/>
      <c r="W755" s="140"/>
      <c r="X755" s="140"/>
      <c r="Y755" s="140"/>
      <c r="Z755" s="140"/>
      <c r="AA755" s="140"/>
      <c r="AB755" s="140"/>
      <c r="AC755" s="140"/>
      <c r="AD755" s="141"/>
      <c r="AE755" s="141"/>
      <c r="AF755" s="141"/>
      <c r="AG755"/>
      <c r="AH755"/>
      <c r="AI755"/>
      <c r="AJ755"/>
      <c r="AK755" s="141"/>
    </row>
    <row r="756" spans="11:37" x14ac:dyDescent="0.25">
      <c r="K756" s="139"/>
      <c r="L756"/>
      <c r="M756" s="139"/>
      <c r="N756" s="139"/>
      <c r="O756"/>
      <c r="P756" s="139"/>
      <c r="Q756" s="139"/>
      <c r="R756"/>
      <c r="S756" s="139"/>
      <c r="T756" s="139"/>
      <c r="U756"/>
      <c r="V756"/>
      <c r="W756" s="140"/>
      <c r="X756" s="140"/>
      <c r="Y756" s="140"/>
      <c r="Z756" s="140"/>
      <c r="AA756" s="140"/>
      <c r="AB756" s="140"/>
      <c r="AC756" s="140"/>
      <c r="AD756" s="141"/>
      <c r="AE756" s="141"/>
      <c r="AF756" s="141"/>
      <c r="AG756"/>
      <c r="AH756"/>
      <c r="AI756"/>
      <c r="AJ756"/>
      <c r="AK756" s="141"/>
    </row>
    <row r="757" spans="11:37" x14ac:dyDescent="0.25">
      <c r="K757" s="139"/>
      <c r="L757"/>
      <c r="M757" s="139"/>
      <c r="N757" s="139"/>
      <c r="O757"/>
      <c r="P757" s="139"/>
      <c r="Q757" s="139"/>
      <c r="R757"/>
      <c r="S757" s="139"/>
      <c r="T757" s="139"/>
      <c r="U757"/>
      <c r="V757"/>
      <c r="W757" s="140"/>
      <c r="X757" s="140"/>
      <c r="Y757" s="140"/>
      <c r="Z757" s="140"/>
      <c r="AA757" s="140"/>
      <c r="AB757" s="140"/>
      <c r="AC757" s="140"/>
      <c r="AD757" s="141"/>
      <c r="AE757" s="141"/>
      <c r="AF757" s="141"/>
      <c r="AG757"/>
      <c r="AH757"/>
      <c r="AI757"/>
      <c r="AJ757"/>
      <c r="AK757" s="141"/>
    </row>
    <row r="758" spans="11:37" x14ac:dyDescent="0.25">
      <c r="K758" s="139"/>
      <c r="L758"/>
      <c r="M758" s="139"/>
      <c r="N758" s="139"/>
      <c r="O758"/>
      <c r="P758" s="139"/>
      <c r="Q758" s="139"/>
      <c r="R758"/>
      <c r="S758" s="139"/>
      <c r="T758" s="139"/>
      <c r="U758"/>
      <c r="V758"/>
      <c r="W758" s="140"/>
      <c r="X758" s="140"/>
      <c r="Y758" s="140"/>
      <c r="Z758" s="140"/>
      <c r="AA758" s="140"/>
      <c r="AB758" s="140"/>
      <c r="AC758" s="140"/>
      <c r="AD758" s="141"/>
      <c r="AE758" s="141"/>
      <c r="AF758" s="141"/>
      <c r="AG758"/>
      <c r="AH758"/>
      <c r="AI758"/>
      <c r="AJ758"/>
      <c r="AK758" s="141"/>
    </row>
    <row r="759" spans="11:37" x14ac:dyDescent="0.25">
      <c r="K759" s="139"/>
      <c r="L759"/>
      <c r="M759" s="139"/>
      <c r="N759" s="139"/>
      <c r="O759"/>
      <c r="P759" s="139"/>
      <c r="Q759" s="139"/>
      <c r="R759"/>
      <c r="S759" s="139"/>
      <c r="T759" s="139"/>
      <c r="U759"/>
      <c r="V759"/>
      <c r="W759" s="140"/>
      <c r="X759" s="140"/>
      <c r="Y759" s="140"/>
      <c r="Z759" s="140"/>
      <c r="AA759" s="140"/>
      <c r="AB759" s="140"/>
      <c r="AC759" s="140"/>
      <c r="AD759" s="141"/>
      <c r="AE759" s="141"/>
      <c r="AF759" s="141"/>
      <c r="AG759"/>
      <c r="AH759"/>
      <c r="AI759"/>
      <c r="AJ759"/>
      <c r="AK759" s="141"/>
    </row>
    <row r="760" spans="11:37" x14ac:dyDescent="0.25">
      <c r="K760" s="139"/>
      <c r="L760"/>
      <c r="M760" s="139"/>
      <c r="N760" s="139"/>
      <c r="O760"/>
      <c r="P760" s="139"/>
      <c r="Q760" s="139"/>
      <c r="R760"/>
      <c r="S760" s="139"/>
      <c r="T760" s="139"/>
      <c r="U760"/>
      <c r="V760"/>
      <c r="W760" s="140"/>
      <c r="X760" s="140"/>
      <c r="Y760" s="140"/>
      <c r="Z760" s="140"/>
      <c r="AA760" s="140"/>
      <c r="AB760" s="140"/>
      <c r="AC760" s="140"/>
      <c r="AD760" s="141"/>
      <c r="AE760" s="141"/>
      <c r="AF760" s="141"/>
      <c r="AG760"/>
      <c r="AH760"/>
      <c r="AI760"/>
      <c r="AJ760"/>
      <c r="AK760" s="141"/>
    </row>
    <row r="761" spans="11:37" x14ac:dyDescent="0.25">
      <c r="K761" s="139"/>
      <c r="L761"/>
      <c r="M761" s="139"/>
      <c r="N761" s="139"/>
      <c r="O761"/>
      <c r="P761" s="139"/>
      <c r="Q761" s="139"/>
      <c r="R761"/>
      <c r="S761" s="139"/>
      <c r="T761" s="139"/>
      <c r="U761"/>
      <c r="V761"/>
      <c r="W761" s="140"/>
      <c r="X761" s="140"/>
      <c r="Y761" s="140"/>
      <c r="Z761" s="140"/>
      <c r="AA761" s="140"/>
      <c r="AB761" s="140"/>
      <c r="AC761" s="140"/>
      <c r="AD761" s="141"/>
      <c r="AE761" s="141"/>
      <c r="AF761" s="141"/>
      <c r="AG761"/>
      <c r="AH761"/>
      <c r="AI761"/>
      <c r="AJ761"/>
      <c r="AK761" s="141"/>
    </row>
    <row r="762" spans="11:37" x14ac:dyDescent="0.25">
      <c r="K762" s="139"/>
      <c r="L762"/>
      <c r="M762" s="139"/>
      <c r="N762" s="139"/>
      <c r="O762"/>
      <c r="P762" s="139"/>
      <c r="Q762" s="139"/>
      <c r="R762"/>
      <c r="S762" s="139"/>
      <c r="T762" s="139"/>
      <c r="U762"/>
      <c r="V762"/>
      <c r="W762" s="140"/>
      <c r="X762" s="140"/>
      <c r="Y762" s="140"/>
      <c r="Z762" s="140"/>
      <c r="AA762" s="140"/>
      <c r="AB762" s="140"/>
      <c r="AC762" s="140"/>
      <c r="AD762" s="141"/>
      <c r="AE762" s="141"/>
      <c r="AF762" s="141"/>
      <c r="AG762"/>
      <c r="AH762"/>
      <c r="AI762"/>
      <c r="AJ762"/>
      <c r="AK762" s="141"/>
    </row>
    <row r="763" spans="11:37" x14ac:dyDescent="0.25">
      <c r="K763" s="139"/>
      <c r="L763"/>
      <c r="M763" s="139"/>
      <c r="N763" s="139"/>
      <c r="O763"/>
      <c r="P763" s="139"/>
      <c r="Q763" s="139"/>
      <c r="R763"/>
      <c r="S763" s="139"/>
      <c r="T763" s="139"/>
      <c r="U763"/>
      <c r="V763"/>
      <c r="W763" s="140"/>
      <c r="X763" s="140"/>
      <c r="Y763" s="140"/>
      <c r="Z763" s="140"/>
      <c r="AA763" s="140"/>
      <c r="AB763" s="140"/>
      <c r="AC763" s="140"/>
      <c r="AD763" s="141"/>
      <c r="AE763" s="141"/>
      <c r="AF763" s="141"/>
      <c r="AG763"/>
      <c r="AH763"/>
      <c r="AI763"/>
      <c r="AJ763"/>
      <c r="AK763" s="141"/>
    </row>
    <row r="764" spans="11:37" x14ac:dyDescent="0.25">
      <c r="K764" s="139"/>
      <c r="L764"/>
      <c r="M764" s="139"/>
      <c r="N764" s="139"/>
      <c r="O764"/>
      <c r="P764" s="139"/>
      <c r="Q764" s="139"/>
      <c r="R764"/>
      <c r="S764" s="139"/>
      <c r="T764" s="139"/>
      <c r="U764"/>
      <c r="V764"/>
      <c r="W764" s="140"/>
      <c r="X764" s="140"/>
      <c r="Y764" s="140"/>
      <c r="Z764" s="140"/>
      <c r="AA764" s="140"/>
      <c r="AB764" s="140"/>
      <c r="AC764" s="140"/>
      <c r="AD764" s="141"/>
      <c r="AE764" s="141"/>
      <c r="AF764" s="141"/>
      <c r="AG764"/>
      <c r="AH764"/>
      <c r="AI764"/>
      <c r="AJ764"/>
      <c r="AK764" s="141"/>
    </row>
    <row r="765" spans="11:37" x14ac:dyDescent="0.25">
      <c r="K765" s="139"/>
      <c r="L765"/>
      <c r="M765" s="139"/>
      <c r="N765" s="139"/>
      <c r="O765"/>
      <c r="P765" s="139"/>
      <c r="Q765" s="139"/>
      <c r="R765"/>
      <c r="S765" s="139"/>
      <c r="T765" s="139"/>
      <c r="U765"/>
      <c r="V765"/>
      <c r="W765" s="140"/>
      <c r="X765" s="140"/>
      <c r="Y765" s="140"/>
      <c r="Z765" s="140"/>
      <c r="AA765" s="140"/>
      <c r="AB765" s="140"/>
      <c r="AC765" s="140"/>
      <c r="AD765" s="141"/>
      <c r="AE765" s="141"/>
      <c r="AF765" s="141"/>
      <c r="AG765"/>
      <c r="AH765"/>
      <c r="AI765"/>
      <c r="AJ765"/>
      <c r="AK765" s="141"/>
    </row>
    <row r="766" spans="11:37" x14ac:dyDescent="0.25">
      <c r="K766" s="139"/>
      <c r="L766"/>
      <c r="M766" s="139"/>
      <c r="N766" s="139"/>
      <c r="O766"/>
      <c r="P766" s="139"/>
      <c r="Q766" s="139"/>
      <c r="R766"/>
      <c r="S766" s="139"/>
      <c r="T766" s="139"/>
      <c r="U766"/>
      <c r="V766"/>
      <c r="W766" s="140"/>
      <c r="X766" s="140"/>
      <c r="Y766" s="140"/>
      <c r="Z766" s="140"/>
      <c r="AA766" s="140"/>
      <c r="AB766" s="140"/>
      <c r="AC766" s="140"/>
      <c r="AD766" s="141"/>
      <c r="AE766" s="141"/>
      <c r="AF766" s="141"/>
      <c r="AG766"/>
      <c r="AH766"/>
      <c r="AI766"/>
      <c r="AJ766"/>
      <c r="AK766" s="141"/>
    </row>
    <row r="767" spans="11:37" x14ac:dyDescent="0.25">
      <c r="K767" s="139"/>
      <c r="L767"/>
      <c r="M767" s="139"/>
      <c r="N767" s="139"/>
      <c r="O767"/>
      <c r="P767" s="139"/>
      <c r="Q767" s="139"/>
      <c r="R767"/>
      <c r="S767" s="139"/>
      <c r="T767" s="139"/>
      <c r="U767"/>
      <c r="V767"/>
      <c r="W767" s="140"/>
      <c r="X767" s="140"/>
      <c r="Y767" s="140"/>
      <c r="Z767" s="140"/>
      <c r="AA767" s="140"/>
      <c r="AB767" s="140"/>
      <c r="AC767" s="140"/>
      <c r="AD767" s="141"/>
      <c r="AE767" s="141"/>
      <c r="AF767" s="141"/>
      <c r="AG767"/>
      <c r="AH767"/>
      <c r="AI767"/>
      <c r="AJ767"/>
      <c r="AK767" s="141"/>
    </row>
    <row r="768" spans="11:37" x14ac:dyDescent="0.25">
      <c r="K768" s="139"/>
      <c r="L768"/>
      <c r="M768" s="139"/>
      <c r="N768" s="139"/>
      <c r="O768"/>
      <c r="P768" s="139"/>
      <c r="Q768" s="139"/>
      <c r="R768"/>
      <c r="S768" s="139"/>
      <c r="T768" s="139"/>
      <c r="U768"/>
      <c r="V768"/>
      <c r="W768" s="140"/>
      <c r="X768" s="140"/>
      <c r="Y768" s="140"/>
      <c r="Z768" s="140"/>
      <c r="AA768" s="140"/>
      <c r="AB768" s="140"/>
      <c r="AC768" s="140"/>
      <c r="AD768" s="141"/>
      <c r="AE768" s="141"/>
      <c r="AF768" s="141"/>
      <c r="AG768"/>
      <c r="AH768"/>
      <c r="AI768"/>
      <c r="AJ768"/>
      <c r="AK768" s="141"/>
    </row>
    <row r="769" spans="11:37" x14ac:dyDescent="0.25">
      <c r="K769" s="139"/>
      <c r="L769"/>
      <c r="M769" s="139"/>
      <c r="N769" s="139"/>
      <c r="O769"/>
      <c r="P769" s="139"/>
      <c r="Q769" s="139"/>
      <c r="R769"/>
      <c r="S769" s="139"/>
      <c r="T769" s="139"/>
      <c r="U769"/>
      <c r="V769"/>
      <c r="W769" s="140"/>
      <c r="X769" s="140"/>
      <c r="Y769" s="140"/>
      <c r="Z769" s="140"/>
      <c r="AA769" s="140"/>
      <c r="AB769" s="140"/>
      <c r="AC769" s="140"/>
      <c r="AD769" s="141"/>
      <c r="AE769" s="141"/>
      <c r="AF769" s="141"/>
      <c r="AG769"/>
      <c r="AH769"/>
      <c r="AI769"/>
      <c r="AJ769"/>
      <c r="AK769" s="141"/>
    </row>
    <row r="770" spans="11:37" x14ac:dyDescent="0.25">
      <c r="K770" s="139"/>
      <c r="L770"/>
      <c r="M770" s="139"/>
      <c r="N770" s="139"/>
      <c r="O770"/>
      <c r="P770" s="139"/>
      <c r="Q770" s="139"/>
      <c r="R770"/>
      <c r="S770" s="139"/>
      <c r="T770" s="139"/>
      <c r="U770"/>
      <c r="V770"/>
      <c r="W770" s="140"/>
      <c r="X770" s="140"/>
      <c r="Y770" s="140"/>
      <c r="Z770" s="140"/>
      <c r="AA770" s="140"/>
      <c r="AB770" s="140"/>
      <c r="AC770" s="140"/>
      <c r="AD770" s="141"/>
      <c r="AE770" s="141"/>
      <c r="AF770" s="141"/>
      <c r="AG770"/>
      <c r="AH770"/>
      <c r="AI770"/>
      <c r="AJ770"/>
      <c r="AK770" s="141"/>
    </row>
    <row r="771" spans="11:37" x14ac:dyDescent="0.25">
      <c r="K771" s="139"/>
      <c r="L771"/>
      <c r="M771" s="139"/>
      <c r="N771" s="139"/>
      <c r="O771"/>
      <c r="P771" s="139"/>
      <c r="Q771" s="139"/>
      <c r="R771"/>
      <c r="S771" s="139"/>
      <c r="T771" s="139"/>
      <c r="U771"/>
      <c r="V771"/>
      <c r="W771" s="140"/>
      <c r="X771" s="140"/>
      <c r="Y771" s="140"/>
      <c r="Z771" s="140"/>
      <c r="AA771" s="140"/>
      <c r="AB771" s="140"/>
      <c r="AC771" s="140"/>
      <c r="AD771" s="141"/>
      <c r="AE771" s="141"/>
      <c r="AF771" s="141"/>
      <c r="AG771"/>
      <c r="AH771"/>
      <c r="AI771"/>
      <c r="AJ771"/>
      <c r="AK771" s="141"/>
    </row>
    <row r="772" spans="11:37" x14ac:dyDescent="0.25">
      <c r="K772" s="139"/>
      <c r="L772"/>
      <c r="M772" s="139"/>
      <c r="N772" s="139"/>
      <c r="O772"/>
      <c r="P772" s="139"/>
      <c r="Q772" s="139"/>
      <c r="R772"/>
      <c r="S772" s="139"/>
      <c r="T772" s="139"/>
      <c r="U772"/>
      <c r="V772"/>
      <c r="W772" s="140"/>
      <c r="X772" s="140"/>
      <c r="Y772" s="140"/>
      <c r="Z772" s="140"/>
      <c r="AA772" s="140"/>
      <c r="AB772" s="140"/>
      <c r="AC772" s="140"/>
      <c r="AD772" s="141"/>
      <c r="AE772" s="141"/>
      <c r="AF772" s="141"/>
      <c r="AG772"/>
      <c r="AH772"/>
      <c r="AI772"/>
      <c r="AJ772"/>
      <c r="AK772" s="141"/>
    </row>
    <row r="773" spans="11:37" x14ac:dyDescent="0.25">
      <c r="K773" s="139"/>
      <c r="L773"/>
      <c r="M773" s="139"/>
      <c r="N773" s="139"/>
      <c r="O773"/>
      <c r="P773" s="139"/>
      <c r="Q773" s="139"/>
      <c r="R773"/>
      <c r="S773" s="139"/>
      <c r="T773" s="139"/>
      <c r="U773"/>
      <c r="V773"/>
      <c r="W773" s="140"/>
      <c r="X773" s="140"/>
      <c r="Y773" s="140"/>
      <c r="Z773" s="140"/>
      <c r="AA773" s="140"/>
      <c r="AB773" s="140"/>
      <c r="AC773" s="140"/>
      <c r="AD773" s="141"/>
      <c r="AE773" s="141"/>
      <c r="AF773" s="141"/>
      <c r="AG773"/>
      <c r="AH773"/>
      <c r="AI773"/>
      <c r="AJ773"/>
      <c r="AK773" s="141"/>
    </row>
    <row r="774" spans="11:37" x14ac:dyDescent="0.25">
      <c r="K774" s="139"/>
      <c r="L774"/>
      <c r="M774" s="139"/>
      <c r="N774" s="139"/>
      <c r="O774"/>
      <c r="P774" s="139"/>
      <c r="Q774" s="139"/>
      <c r="R774"/>
      <c r="S774" s="139"/>
      <c r="T774" s="139"/>
      <c r="U774"/>
      <c r="V774"/>
      <c r="W774" s="140"/>
      <c r="X774" s="140"/>
      <c r="Y774" s="140"/>
      <c r="Z774" s="140"/>
      <c r="AA774" s="140"/>
      <c r="AB774" s="140"/>
      <c r="AC774" s="140"/>
      <c r="AD774" s="141"/>
      <c r="AE774" s="141"/>
      <c r="AF774" s="141"/>
      <c r="AG774"/>
      <c r="AH774"/>
      <c r="AI774"/>
      <c r="AJ774"/>
      <c r="AK774" s="141"/>
    </row>
    <row r="775" spans="11:37" x14ac:dyDescent="0.25">
      <c r="K775" s="139"/>
      <c r="L775"/>
      <c r="M775" s="139"/>
      <c r="N775" s="139"/>
      <c r="O775"/>
      <c r="P775" s="139"/>
      <c r="Q775" s="139"/>
      <c r="R775"/>
      <c r="S775" s="139"/>
      <c r="T775" s="139"/>
      <c r="U775"/>
      <c r="V775"/>
      <c r="W775" s="140"/>
      <c r="X775" s="140"/>
      <c r="Y775" s="140"/>
      <c r="Z775" s="140"/>
      <c r="AA775" s="140"/>
      <c r="AB775" s="140"/>
      <c r="AC775" s="140"/>
      <c r="AD775" s="141"/>
      <c r="AE775" s="141"/>
      <c r="AF775" s="141"/>
      <c r="AG775"/>
      <c r="AH775"/>
      <c r="AI775"/>
      <c r="AJ775"/>
      <c r="AK775" s="141"/>
    </row>
    <row r="776" spans="11:37" x14ac:dyDescent="0.25">
      <c r="K776" s="139"/>
      <c r="L776"/>
      <c r="M776" s="139"/>
      <c r="N776" s="139"/>
      <c r="O776"/>
      <c r="P776" s="139"/>
      <c r="Q776" s="139"/>
      <c r="R776"/>
      <c r="S776" s="139"/>
      <c r="T776" s="139"/>
      <c r="U776"/>
      <c r="V776"/>
      <c r="W776" s="140"/>
      <c r="X776" s="140"/>
      <c r="Y776" s="140"/>
      <c r="Z776" s="140"/>
      <c r="AA776" s="140"/>
      <c r="AB776" s="140"/>
      <c r="AC776" s="140"/>
      <c r="AD776" s="141"/>
      <c r="AE776" s="141"/>
      <c r="AF776" s="141"/>
      <c r="AG776"/>
      <c r="AH776"/>
      <c r="AI776"/>
      <c r="AJ776"/>
      <c r="AK776" s="141"/>
    </row>
    <row r="777" spans="11:37" x14ac:dyDescent="0.25">
      <c r="K777" s="139"/>
      <c r="L777"/>
      <c r="M777" s="139"/>
      <c r="N777" s="139"/>
      <c r="O777"/>
      <c r="P777" s="139"/>
      <c r="Q777" s="139"/>
      <c r="R777"/>
      <c r="S777" s="139"/>
      <c r="T777" s="139"/>
      <c r="U777"/>
      <c r="V777"/>
      <c r="W777" s="140"/>
      <c r="X777" s="140"/>
      <c r="Y777" s="140"/>
      <c r="Z777" s="140"/>
      <c r="AA777" s="140"/>
      <c r="AB777" s="140"/>
      <c r="AC777" s="140"/>
      <c r="AD777" s="141"/>
      <c r="AE777" s="141"/>
      <c r="AF777" s="141"/>
      <c r="AG777"/>
      <c r="AH777"/>
      <c r="AI777"/>
      <c r="AJ777"/>
      <c r="AK777" s="141"/>
    </row>
    <row r="778" spans="11:37" x14ac:dyDescent="0.25">
      <c r="K778" s="139"/>
      <c r="L778"/>
      <c r="M778" s="139"/>
      <c r="N778" s="139"/>
      <c r="O778"/>
      <c r="P778" s="139"/>
      <c r="Q778" s="139"/>
      <c r="R778"/>
      <c r="S778" s="139"/>
      <c r="T778" s="139"/>
      <c r="U778"/>
      <c r="V778"/>
      <c r="W778" s="140"/>
      <c r="X778" s="140"/>
      <c r="Y778" s="140"/>
      <c r="Z778" s="140"/>
      <c r="AA778" s="140"/>
      <c r="AB778" s="140"/>
      <c r="AC778" s="140"/>
      <c r="AD778" s="141"/>
      <c r="AE778" s="141"/>
      <c r="AF778" s="141"/>
      <c r="AG778"/>
      <c r="AH778"/>
      <c r="AI778"/>
      <c r="AJ778"/>
      <c r="AK778" s="141"/>
    </row>
    <row r="779" spans="11:37" x14ac:dyDescent="0.25">
      <c r="K779" s="139"/>
      <c r="L779"/>
      <c r="M779" s="139"/>
      <c r="N779" s="139"/>
      <c r="O779"/>
      <c r="P779" s="139"/>
      <c r="Q779" s="139"/>
      <c r="R779"/>
      <c r="S779" s="139"/>
      <c r="T779" s="139"/>
      <c r="U779"/>
      <c r="V779"/>
      <c r="W779" s="140"/>
      <c r="X779" s="140"/>
      <c r="Y779" s="140"/>
      <c r="Z779" s="140"/>
      <c r="AA779" s="140"/>
      <c r="AB779" s="140"/>
      <c r="AC779" s="140"/>
      <c r="AD779" s="141"/>
      <c r="AE779" s="141"/>
      <c r="AF779" s="141"/>
      <c r="AG779"/>
      <c r="AH779"/>
      <c r="AI779"/>
      <c r="AJ779"/>
      <c r="AK779" s="141"/>
    </row>
    <row r="780" spans="11:37" x14ac:dyDescent="0.25">
      <c r="K780" s="139"/>
      <c r="L780"/>
      <c r="M780" s="139"/>
      <c r="N780" s="139"/>
      <c r="O780"/>
      <c r="P780" s="139"/>
      <c r="Q780" s="139"/>
      <c r="R780"/>
      <c r="S780" s="139"/>
      <c r="T780" s="139"/>
      <c r="U780"/>
      <c r="V780"/>
      <c r="W780" s="140"/>
      <c r="X780" s="140"/>
      <c r="Y780" s="140"/>
      <c r="Z780" s="140"/>
      <c r="AA780" s="140"/>
      <c r="AB780" s="140"/>
      <c r="AC780" s="140"/>
      <c r="AD780" s="141"/>
      <c r="AE780" s="141"/>
      <c r="AF780" s="141"/>
      <c r="AG780"/>
      <c r="AH780"/>
      <c r="AI780"/>
      <c r="AJ780"/>
      <c r="AK780" s="141"/>
    </row>
    <row r="781" spans="11:37" x14ac:dyDescent="0.25">
      <c r="K781" s="139"/>
      <c r="L781"/>
      <c r="M781" s="139"/>
      <c r="N781" s="139"/>
      <c r="O781"/>
      <c r="P781" s="139"/>
      <c r="Q781" s="139"/>
      <c r="R781"/>
      <c r="S781" s="139"/>
      <c r="T781" s="139"/>
      <c r="U781"/>
      <c r="V781"/>
      <c r="W781" s="140"/>
      <c r="X781" s="140"/>
      <c r="Y781" s="140"/>
      <c r="Z781" s="140"/>
      <c r="AA781" s="140"/>
      <c r="AB781" s="140"/>
      <c r="AC781" s="140"/>
      <c r="AD781" s="141"/>
      <c r="AE781" s="141"/>
      <c r="AF781" s="141"/>
      <c r="AG781"/>
      <c r="AH781"/>
      <c r="AI781"/>
      <c r="AJ781"/>
      <c r="AK781" s="141"/>
    </row>
    <row r="782" spans="11:37" x14ac:dyDescent="0.25">
      <c r="K782" s="139"/>
      <c r="L782"/>
      <c r="M782" s="139"/>
      <c r="N782" s="139"/>
      <c r="O782"/>
      <c r="P782" s="139"/>
      <c r="Q782" s="139"/>
      <c r="R782"/>
      <c r="S782" s="139"/>
      <c r="T782" s="139"/>
      <c r="U782"/>
      <c r="V782"/>
      <c r="W782" s="140"/>
      <c r="X782" s="140"/>
      <c r="Y782" s="140"/>
      <c r="Z782" s="140"/>
      <c r="AA782" s="140"/>
      <c r="AB782" s="140"/>
      <c r="AC782" s="140"/>
      <c r="AD782" s="141"/>
      <c r="AE782" s="141"/>
      <c r="AF782" s="141"/>
      <c r="AG782"/>
      <c r="AH782"/>
      <c r="AI782"/>
      <c r="AJ782"/>
      <c r="AK782" s="141"/>
    </row>
    <row r="783" spans="11:37" x14ac:dyDescent="0.25">
      <c r="K783" s="139"/>
      <c r="L783"/>
      <c r="M783" s="139"/>
      <c r="N783" s="139"/>
      <c r="O783"/>
      <c r="P783" s="139"/>
      <c r="Q783" s="139"/>
      <c r="R783"/>
      <c r="S783" s="139"/>
      <c r="T783" s="139"/>
      <c r="U783"/>
      <c r="V783"/>
      <c r="W783" s="140"/>
      <c r="X783" s="140"/>
      <c r="Y783" s="140"/>
      <c r="Z783" s="140"/>
      <c r="AA783" s="140"/>
      <c r="AB783" s="140"/>
      <c r="AC783" s="140"/>
      <c r="AD783" s="141"/>
      <c r="AE783" s="141"/>
      <c r="AF783" s="141"/>
      <c r="AG783"/>
      <c r="AH783"/>
      <c r="AI783"/>
      <c r="AJ783"/>
      <c r="AK783" s="141"/>
    </row>
    <row r="784" spans="11:37" x14ac:dyDescent="0.25">
      <c r="K784" s="139"/>
      <c r="L784"/>
      <c r="M784" s="139"/>
      <c r="N784" s="139"/>
      <c r="O784"/>
      <c r="P784" s="139"/>
      <c r="Q784" s="139"/>
      <c r="R784"/>
      <c r="S784" s="139"/>
      <c r="T784" s="139"/>
      <c r="U784"/>
      <c r="V784"/>
      <c r="W784" s="140"/>
      <c r="X784" s="140"/>
      <c r="Y784" s="140"/>
      <c r="Z784" s="140"/>
      <c r="AA784" s="140"/>
      <c r="AB784" s="140"/>
      <c r="AC784" s="140"/>
      <c r="AD784" s="141"/>
      <c r="AE784" s="141"/>
      <c r="AF784" s="141"/>
      <c r="AG784"/>
      <c r="AH784"/>
      <c r="AI784"/>
      <c r="AJ784"/>
      <c r="AK784" s="141"/>
    </row>
    <row r="785" spans="11:37" x14ac:dyDescent="0.25">
      <c r="K785" s="139"/>
      <c r="L785"/>
      <c r="M785" s="139"/>
      <c r="N785" s="139"/>
      <c r="O785"/>
      <c r="P785" s="139"/>
      <c r="Q785" s="139"/>
      <c r="R785"/>
      <c r="S785" s="139"/>
      <c r="T785" s="139"/>
      <c r="U785"/>
      <c r="V785"/>
      <c r="W785" s="140"/>
      <c r="X785" s="140"/>
      <c r="Y785" s="140"/>
      <c r="Z785" s="140"/>
      <c r="AA785" s="140"/>
      <c r="AB785" s="140"/>
      <c r="AC785" s="140"/>
      <c r="AD785" s="141"/>
      <c r="AE785" s="141"/>
      <c r="AF785" s="141"/>
      <c r="AG785"/>
      <c r="AH785"/>
      <c r="AI785"/>
      <c r="AJ785"/>
      <c r="AK785" s="141"/>
    </row>
    <row r="786" spans="11:37" x14ac:dyDescent="0.25">
      <c r="K786" s="139"/>
      <c r="L786"/>
      <c r="M786" s="139"/>
      <c r="N786" s="139"/>
      <c r="O786"/>
      <c r="P786" s="139"/>
      <c r="Q786" s="139"/>
      <c r="R786"/>
      <c r="S786" s="139"/>
      <c r="T786" s="139"/>
      <c r="U786"/>
      <c r="V786"/>
      <c r="W786" s="140"/>
      <c r="X786" s="140"/>
      <c r="Y786" s="140"/>
      <c r="Z786" s="140"/>
      <c r="AA786" s="140"/>
      <c r="AB786" s="140"/>
      <c r="AC786" s="140"/>
      <c r="AD786" s="141"/>
      <c r="AE786" s="141"/>
      <c r="AF786" s="141"/>
      <c r="AG786"/>
      <c r="AH786"/>
      <c r="AI786"/>
      <c r="AJ786"/>
      <c r="AK786" s="141"/>
    </row>
    <row r="787" spans="11:37" x14ac:dyDescent="0.25">
      <c r="K787" s="139"/>
      <c r="L787"/>
      <c r="M787" s="139"/>
      <c r="N787" s="139"/>
      <c r="O787"/>
      <c r="P787" s="139"/>
      <c r="Q787" s="139"/>
      <c r="R787"/>
      <c r="S787" s="139"/>
      <c r="T787" s="139"/>
      <c r="U787"/>
      <c r="V787"/>
      <c r="W787" s="140"/>
      <c r="X787" s="140"/>
      <c r="Y787" s="140"/>
      <c r="Z787" s="140"/>
      <c r="AA787" s="140"/>
      <c r="AB787" s="140"/>
      <c r="AC787" s="140"/>
      <c r="AD787" s="141"/>
      <c r="AE787" s="141"/>
      <c r="AF787" s="141"/>
      <c r="AG787"/>
      <c r="AH787"/>
      <c r="AI787"/>
      <c r="AJ787"/>
      <c r="AK787" s="141"/>
    </row>
    <row r="788" spans="11:37" x14ac:dyDescent="0.25">
      <c r="K788" s="139"/>
      <c r="L788"/>
      <c r="M788" s="139"/>
      <c r="N788" s="139"/>
      <c r="O788"/>
      <c r="P788" s="139"/>
      <c r="Q788" s="139"/>
      <c r="R788"/>
      <c r="S788" s="139"/>
      <c r="T788" s="139"/>
      <c r="U788"/>
      <c r="V788"/>
      <c r="W788" s="140"/>
      <c r="X788" s="140"/>
      <c r="Y788" s="140"/>
      <c r="Z788" s="140"/>
      <c r="AA788" s="140"/>
      <c r="AB788" s="140"/>
      <c r="AC788" s="140"/>
      <c r="AD788" s="141"/>
      <c r="AE788" s="141"/>
      <c r="AF788" s="141"/>
      <c r="AG788"/>
      <c r="AH788"/>
      <c r="AI788"/>
      <c r="AJ788"/>
      <c r="AK788" s="141"/>
    </row>
    <row r="789" spans="11:37" x14ac:dyDescent="0.25">
      <c r="K789" s="139"/>
      <c r="L789"/>
      <c r="M789" s="139"/>
      <c r="N789" s="139"/>
      <c r="O789"/>
      <c r="P789" s="139"/>
      <c r="Q789" s="139"/>
      <c r="R789"/>
      <c r="S789" s="139"/>
      <c r="T789" s="139"/>
      <c r="U789"/>
      <c r="V789"/>
      <c r="W789" s="140"/>
      <c r="X789" s="140"/>
      <c r="Y789" s="140"/>
      <c r="Z789" s="140"/>
      <c r="AA789" s="140"/>
      <c r="AB789" s="140"/>
      <c r="AC789" s="140"/>
      <c r="AD789" s="141"/>
      <c r="AE789" s="141"/>
      <c r="AF789" s="141"/>
      <c r="AG789"/>
      <c r="AH789"/>
      <c r="AI789"/>
      <c r="AJ789"/>
      <c r="AK789" s="141"/>
    </row>
    <row r="790" spans="11:37" x14ac:dyDescent="0.25">
      <c r="K790" s="139"/>
      <c r="L790"/>
      <c r="M790" s="139"/>
      <c r="N790" s="139"/>
      <c r="O790"/>
      <c r="P790" s="139"/>
      <c r="Q790" s="139"/>
      <c r="R790"/>
      <c r="S790" s="139"/>
      <c r="T790" s="139"/>
      <c r="U790"/>
      <c r="V790"/>
      <c r="W790" s="140"/>
      <c r="X790" s="140"/>
      <c r="Y790" s="140"/>
      <c r="Z790" s="140"/>
      <c r="AA790" s="140"/>
      <c r="AB790" s="140"/>
      <c r="AC790" s="140"/>
      <c r="AD790" s="141"/>
      <c r="AE790" s="141"/>
      <c r="AF790" s="141"/>
      <c r="AG790"/>
      <c r="AH790"/>
      <c r="AI790"/>
      <c r="AJ790"/>
      <c r="AK790" s="141"/>
    </row>
    <row r="791" spans="11:37" x14ac:dyDescent="0.25">
      <c r="K791" s="139"/>
      <c r="L791"/>
      <c r="M791" s="139"/>
      <c r="N791" s="139"/>
      <c r="O791"/>
      <c r="P791" s="139"/>
      <c r="Q791" s="139"/>
      <c r="R791"/>
      <c r="S791" s="139"/>
      <c r="T791" s="139"/>
      <c r="U791"/>
      <c r="V791"/>
      <c r="W791" s="140"/>
      <c r="X791" s="140"/>
      <c r="Y791" s="140"/>
      <c r="Z791" s="140"/>
      <c r="AA791" s="140"/>
      <c r="AB791" s="140"/>
      <c r="AC791" s="140"/>
      <c r="AD791" s="141"/>
      <c r="AE791" s="141"/>
      <c r="AF791" s="141"/>
      <c r="AG791"/>
      <c r="AH791"/>
      <c r="AI791"/>
      <c r="AJ791"/>
      <c r="AK791" s="141"/>
    </row>
    <row r="792" spans="11:37" x14ac:dyDescent="0.25">
      <c r="K792" s="139"/>
      <c r="L792"/>
      <c r="M792" s="139"/>
      <c r="N792" s="139"/>
      <c r="O792"/>
      <c r="P792" s="139"/>
      <c r="Q792" s="139"/>
      <c r="R792"/>
      <c r="S792" s="139"/>
      <c r="T792" s="139"/>
      <c r="U792"/>
      <c r="V792"/>
      <c r="W792" s="140"/>
      <c r="X792" s="140"/>
      <c r="Y792" s="140"/>
      <c r="Z792" s="140"/>
      <c r="AA792" s="140"/>
      <c r="AB792" s="140"/>
      <c r="AC792" s="140"/>
      <c r="AD792" s="141"/>
      <c r="AE792" s="141"/>
      <c r="AF792" s="141"/>
      <c r="AG792"/>
      <c r="AH792"/>
      <c r="AI792"/>
      <c r="AJ792"/>
      <c r="AK792" s="141"/>
    </row>
    <row r="793" spans="11:37" x14ac:dyDescent="0.25">
      <c r="K793" s="139"/>
      <c r="L793"/>
      <c r="M793" s="139"/>
      <c r="N793" s="139"/>
      <c r="O793"/>
      <c r="P793" s="139"/>
      <c r="Q793" s="139"/>
      <c r="R793"/>
      <c r="S793" s="139"/>
      <c r="T793" s="139"/>
      <c r="U793"/>
      <c r="V793"/>
      <c r="W793" s="140"/>
      <c r="X793" s="140"/>
      <c r="Y793" s="140"/>
      <c r="Z793" s="140"/>
      <c r="AA793" s="140"/>
      <c r="AB793" s="140"/>
      <c r="AC793" s="140"/>
      <c r="AD793" s="141"/>
      <c r="AE793" s="141"/>
      <c r="AF793" s="141"/>
      <c r="AG793"/>
      <c r="AH793"/>
      <c r="AI793"/>
      <c r="AJ793"/>
      <c r="AK793" s="141"/>
    </row>
    <row r="794" spans="11:37" x14ac:dyDescent="0.25">
      <c r="K794" s="139"/>
      <c r="L794"/>
      <c r="M794" s="139"/>
      <c r="N794" s="139"/>
      <c r="O794"/>
      <c r="P794" s="139"/>
      <c r="Q794" s="139"/>
      <c r="R794"/>
      <c r="S794" s="139"/>
      <c r="T794" s="139"/>
      <c r="U794"/>
      <c r="V794"/>
      <c r="W794" s="140"/>
      <c r="X794" s="140"/>
      <c r="Y794" s="140"/>
      <c r="Z794" s="140"/>
      <c r="AA794" s="140"/>
      <c r="AB794" s="140"/>
      <c r="AC794" s="140"/>
      <c r="AD794" s="141"/>
      <c r="AE794" s="141"/>
      <c r="AF794" s="141"/>
      <c r="AG794"/>
      <c r="AH794"/>
      <c r="AI794"/>
      <c r="AJ794"/>
      <c r="AK794" s="141"/>
    </row>
    <row r="795" spans="11:37" x14ac:dyDescent="0.25">
      <c r="K795" s="139"/>
      <c r="L795"/>
      <c r="M795" s="139"/>
      <c r="N795" s="139"/>
      <c r="O795"/>
      <c r="P795" s="139"/>
      <c r="Q795" s="139"/>
      <c r="R795"/>
      <c r="S795" s="139"/>
      <c r="T795" s="139"/>
      <c r="U795"/>
      <c r="V795"/>
      <c r="W795" s="140"/>
      <c r="X795" s="140"/>
      <c r="Y795" s="140"/>
      <c r="Z795" s="140"/>
      <c r="AA795" s="140"/>
      <c r="AB795" s="140"/>
      <c r="AC795" s="140"/>
      <c r="AD795" s="141"/>
      <c r="AE795" s="141"/>
      <c r="AF795" s="141"/>
      <c r="AG795"/>
      <c r="AH795"/>
      <c r="AI795"/>
      <c r="AJ795"/>
      <c r="AK795" s="141"/>
    </row>
    <row r="796" spans="11:37" x14ac:dyDescent="0.25">
      <c r="K796" s="139"/>
      <c r="L796"/>
      <c r="M796" s="139"/>
      <c r="N796" s="139"/>
      <c r="O796"/>
      <c r="P796" s="139"/>
      <c r="Q796" s="139"/>
      <c r="R796"/>
      <c r="S796" s="139"/>
      <c r="T796" s="139"/>
      <c r="U796"/>
      <c r="V796"/>
      <c r="W796" s="140"/>
      <c r="X796" s="140"/>
      <c r="Y796" s="140"/>
      <c r="Z796" s="140"/>
      <c r="AA796" s="140"/>
      <c r="AB796" s="140"/>
      <c r="AC796" s="140"/>
      <c r="AD796" s="141"/>
      <c r="AE796" s="141"/>
      <c r="AF796" s="141"/>
      <c r="AG796"/>
      <c r="AH796"/>
      <c r="AI796"/>
      <c r="AJ796"/>
      <c r="AK796" s="141"/>
    </row>
    <row r="797" spans="11:37" x14ac:dyDescent="0.25">
      <c r="K797" s="139"/>
      <c r="L797"/>
      <c r="M797" s="139"/>
      <c r="N797" s="139"/>
      <c r="O797"/>
      <c r="P797" s="139"/>
      <c r="Q797" s="139"/>
      <c r="R797"/>
      <c r="S797" s="139"/>
      <c r="T797" s="139"/>
      <c r="U797"/>
      <c r="V797"/>
      <c r="W797" s="140"/>
      <c r="X797" s="140"/>
      <c r="Y797" s="140"/>
      <c r="Z797" s="140"/>
      <c r="AA797" s="140"/>
      <c r="AB797" s="140"/>
      <c r="AC797" s="140"/>
      <c r="AD797" s="141"/>
      <c r="AE797" s="141"/>
      <c r="AF797" s="141"/>
      <c r="AG797"/>
      <c r="AH797"/>
      <c r="AI797"/>
      <c r="AJ797"/>
      <c r="AK797" s="141"/>
    </row>
    <row r="798" spans="11:37" x14ac:dyDescent="0.25">
      <c r="K798" s="139"/>
      <c r="L798"/>
      <c r="M798" s="139"/>
      <c r="N798" s="139"/>
      <c r="O798"/>
      <c r="P798" s="139"/>
      <c r="Q798" s="139"/>
      <c r="R798"/>
      <c r="S798" s="139"/>
      <c r="T798" s="139"/>
      <c r="U798"/>
      <c r="V798"/>
      <c r="W798" s="140"/>
      <c r="X798" s="140"/>
      <c r="Y798" s="140"/>
      <c r="Z798" s="140"/>
      <c r="AA798" s="140"/>
      <c r="AB798" s="140"/>
      <c r="AC798" s="140"/>
      <c r="AD798" s="141"/>
      <c r="AE798" s="141"/>
      <c r="AF798" s="141"/>
      <c r="AG798"/>
      <c r="AH798"/>
      <c r="AI798"/>
      <c r="AJ798"/>
      <c r="AK798" s="141"/>
    </row>
    <row r="799" spans="11:37" x14ac:dyDescent="0.25">
      <c r="K799" s="139"/>
      <c r="L799"/>
      <c r="M799" s="139"/>
      <c r="N799" s="139"/>
      <c r="O799"/>
      <c r="P799" s="139"/>
      <c r="Q799" s="139"/>
      <c r="R799"/>
      <c r="S799" s="139"/>
      <c r="T799" s="139"/>
      <c r="U799"/>
      <c r="V799"/>
      <c r="W799" s="140"/>
      <c r="X799" s="140"/>
      <c r="Y799" s="140"/>
      <c r="Z799" s="140"/>
      <c r="AA799" s="140"/>
      <c r="AB799" s="140"/>
      <c r="AC799" s="140"/>
      <c r="AD799" s="141"/>
      <c r="AE799" s="141"/>
      <c r="AF799" s="141"/>
      <c r="AG799"/>
      <c r="AH799"/>
      <c r="AI799"/>
      <c r="AJ799"/>
      <c r="AK799" s="141"/>
    </row>
    <row r="800" spans="11:37" x14ac:dyDescent="0.25">
      <c r="K800" s="139"/>
      <c r="L800"/>
      <c r="M800" s="139"/>
      <c r="N800" s="139"/>
      <c r="O800"/>
      <c r="P800" s="139"/>
      <c r="Q800" s="139"/>
      <c r="R800"/>
      <c r="S800" s="139"/>
      <c r="T800" s="139"/>
      <c r="U800"/>
      <c r="V800"/>
      <c r="W800" s="140"/>
      <c r="X800" s="140"/>
      <c r="Y800" s="140"/>
      <c r="Z800" s="140"/>
      <c r="AA800" s="140"/>
      <c r="AB800" s="140"/>
      <c r="AC800" s="140"/>
      <c r="AD800" s="141"/>
      <c r="AE800" s="141"/>
      <c r="AF800" s="141"/>
      <c r="AG800"/>
      <c r="AH800"/>
      <c r="AI800"/>
      <c r="AJ800"/>
      <c r="AK800" s="141"/>
    </row>
    <row r="801" spans="11:37" x14ac:dyDescent="0.25">
      <c r="K801" s="139"/>
      <c r="L801"/>
      <c r="M801" s="139"/>
      <c r="N801" s="139"/>
      <c r="O801"/>
      <c r="P801" s="139"/>
      <c r="Q801" s="139"/>
      <c r="R801"/>
      <c r="S801" s="139"/>
      <c r="T801" s="139"/>
      <c r="U801"/>
      <c r="V801"/>
      <c r="W801" s="140"/>
      <c r="X801" s="140"/>
      <c r="Y801" s="140"/>
      <c r="Z801" s="140"/>
      <c r="AA801" s="140"/>
      <c r="AB801" s="140"/>
      <c r="AC801" s="140"/>
      <c r="AD801" s="141"/>
      <c r="AE801" s="141"/>
      <c r="AF801" s="141"/>
      <c r="AG801"/>
      <c r="AH801"/>
      <c r="AI801"/>
      <c r="AJ801"/>
      <c r="AK801" s="141"/>
    </row>
    <row r="802" spans="11:37" x14ac:dyDescent="0.25">
      <c r="K802" s="139"/>
      <c r="L802"/>
      <c r="M802" s="139"/>
      <c r="N802" s="139"/>
      <c r="O802"/>
      <c r="P802" s="139"/>
      <c r="Q802" s="139"/>
      <c r="R802"/>
      <c r="S802" s="139"/>
      <c r="T802" s="139"/>
      <c r="U802"/>
      <c r="V802"/>
      <c r="W802" s="140"/>
      <c r="X802" s="140"/>
      <c r="Y802" s="140"/>
      <c r="Z802" s="140"/>
      <c r="AA802" s="140"/>
      <c r="AB802" s="140"/>
      <c r="AC802" s="140"/>
      <c r="AD802" s="141"/>
      <c r="AE802" s="141"/>
      <c r="AF802" s="141"/>
      <c r="AG802"/>
      <c r="AH802"/>
      <c r="AI802"/>
      <c r="AJ802"/>
      <c r="AK802" s="141"/>
    </row>
    <row r="803" spans="11:37" x14ac:dyDescent="0.25">
      <c r="K803" s="139"/>
      <c r="L803"/>
      <c r="M803" s="139"/>
      <c r="N803" s="139"/>
      <c r="O803"/>
      <c r="P803" s="139"/>
      <c r="Q803" s="139"/>
      <c r="R803"/>
      <c r="S803" s="139"/>
      <c r="T803" s="139"/>
      <c r="U803"/>
      <c r="V803"/>
      <c r="W803" s="140"/>
      <c r="X803" s="140"/>
      <c r="Y803" s="140"/>
      <c r="Z803" s="140"/>
      <c r="AA803" s="140"/>
      <c r="AB803" s="140"/>
      <c r="AC803" s="140"/>
      <c r="AD803" s="141"/>
      <c r="AE803" s="141"/>
      <c r="AF803" s="141"/>
      <c r="AG803"/>
      <c r="AH803"/>
      <c r="AI803"/>
      <c r="AJ803"/>
      <c r="AK803" s="141"/>
    </row>
    <row r="804" spans="11:37" x14ac:dyDescent="0.25">
      <c r="K804" s="139"/>
      <c r="L804"/>
      <c r="M804" s="139"/>
      <c r="N804" s="139"/>
      <c r="O804"/>
      <c r="P804" s="139"/>
      <c r="Q804" s="139"/>
      <c r="R804"/>
      <c r="S804" s="139"/>
      <c r="T804" s="139"/>
      <c r="U804"/>
      <c r="V804"/>
      <c r="W804" s="140"/>
      <c r="X804" s="140"/>
      <c r="Y804" s="140"/>
      <c r="Z804" s="140"/>
      <c r="AA804" s="140"/>
      <c r="AB804" s="140"/>
      <c r="AC804" s="140"/>
      <c r="AD804" s="141"/>
      <c r="AE804" s="141"/>
      <c r="AF804" s="141"/>
      <c r="AG804"/>
      <c r="AH804"/>
      <c r="AI804"/>
      <c r="AJ804"/>
      <c r="AK804" s="141"/>
    </row>
    <row r="805" spans="11:37" x14ac:dyDescent="0.25">
      <c r="K805" s="139"/>
      <c r="L805"/>
      <c r="M805" s="139"/>
      <c r="N805" s="139"/>
      <c r="O805"/>
      <c r="P805" s="139"/>
      <c r="Q805" s="139"/>
      <c r="R805"/>
      <c r="S805" s="139"/>
      <c r="T805" s="139"/>
      <c r="U805"/>
      <c r="V805"/>
      <c r="W805" s="140"/>
      <c r="X805" s="140"/>
      <c r="Y805" s="140"/>
      <c r="Z805" s="140"/>
      <c r="AA805" s="140"/>
      <c r="AB805" s="140"/>
      <c r="AC805" s="140"/>
      <c r="AD805" s="141"/>
      <c r="AE805" s="141"/>
      <c r="AF805" s="141"/>
      <c r="AG805"/>
      <c r="AH805"/>
      <c r="AI805"/>
      <c r="AJ805"/>
      <c r="AK805" s="141"/>
    </row>
    <row r="806" spans="11:37" x14ac:dyDescent="0.25">
      <c r="K806" s="139"/>
      <c r="L806"/>
      <c r="M806" s="139"/>
      <c r="N806" s="139"/>
      <c r="O806"/>
      <c r="P806" s="139"/>
      <c r="Q806" s="139"/>
      <c r="R806"/>
      <c r="S806" s="139"/>
      <c r="T806" s="139"/>
      <c r="U806"/>
      <c r="V806"/>
      <c r="W806" s="140"/>
      <c r="X806" s="140"/>
      <c r="Y806" s="140"/>
      <c r="Z806" s="140"/>
      <c r="AA806" s="140"/>
      <c r="AB806" s="140"/>
      <c r="AC806" s="140"/>
      <c r="AD806" s="141"/>
      <c r="AE806" s="141"/>
      <c r="AF806" s="141"/>
      <c r="AG806"/>
      <c r="AH806"/>
      <c r="AI806"/>
      <c r="AJ806"/>
      <c r="AK806" s="141"/>
    </row>
    <row r="807" spans="11:37" x14ac:dyDescent="0.25">
      <c r="K807" s="139"/>
      <c r="L807"/>
      <c r="M807" s="139"/>
      <c r="N807" s="139"/>
      <c r="O807"/>
      <c r="P807" s="139"/>
      <c r="Q807" s="139"/>
      <c r="R807"/>
      <c r="S807" s="139"/>
      <c r="T807" s="139"/>
      <c r="U807"/>
      <c r="V807"/>
      <c r="W807" s="140"/>
      <c r="X807" s="140"/>
      <c r="Y807" s="140"/>
      <c r="Z807" s="140"/>
      <c r="AA807" s="140"/>
      <c r="AB807" s="140"/>
      <c r="AC807" s="140"/>
      <c r="AD807" s="141"/>
      <c r="AE807" s="141"/>
      <c r="AF807" s="141"/>
      <c r="AG807"/>
      <c r="AH807"/>
      <c r="AI807"/>
      <c r="AJ807"/>
      <c r="AK807" s="141"/>
    </row>
    <row r="808" spans="11:37" x14ac:dyDescent="0.25">
      <c r="K808" s="139"/>
      <c r="L808"/>
      <c r="M808" s="139"/>
      <c r="N808" s="139"/>
      <c r="O808"/>
      <c r="P808" s="139"/>
      <c r="Q808" s="139"/>
      <c r="R808"/>
      <c r="S808" s="139"/>
      <c r="T808" s="139"/>
      <c r="U808"/>
      <c r="V808"/>
      <c r="W808" s="140"/>
      <c r="X808" s="140"/>
      <c r="Y808" s="140"/>
      <c r="Z808" s="140"/>
      <c r="AA808" s="140"/>
      <c r="AB808" s="140"/>
      <c r="AC808" s="140"/>
      <c r="AD808" s="141"/>
      <c r="AE808" s="141"/>
      <c r="AF808" s="141"/>
      <c r="AG808"/>
      <c r="AH808"/>
      <c r="AI808"/>
      <c r="AJ808"/>
      <c r="AK808" s="141"/>
    </row>
    <row r="809" spans="11:37" x14ac:dyDescent="0.25">
      <c r="K809" s="139"/>
      <c r="L809"/>
      <c r="M809" s="139"/>
      <c r="N809" s="139"/>
      <c r="O809"/>
      <c r="P809" s="139"/>
      <c r="Q809" s="139"/>
      <c r="R809"/>
      <c r="S809" s="139"/>
      <c r="T809" s="139"/>
      <c r="U809"/>
      <c r="V809"/>
      <c r="W809" s="140"/>
      <c r="X809" s="140"/>
      <c r="Y809" s="140"/>
      <c r="Z809" s="140"/>
      <c r="AA809" s="140"/>
      <c r="AB809" s="140"/>
      <c r="AC809" s="140"/>
      <c r="AD809" s="141"/>
      <c r="AE809" s="141"/>
      <c r="AF809" s="141"/>
      <c r="AG809"/>
      <c r="AH809"/>
      <c r="AI809"/>
      <c r="AJ809"/>
      <c r="AK809" s="141"/>
    </row>
    <row r="810" spans="11:37" x14ac:dyDescent="0.25">
      <c r="K810" s="139"/>
      <c r="L810"/>
      <c r="M810" s="139"/>
      <c r="N810" s="139"/>
      <c r="O810"/>
      <c r="P810" s="139"/>
      <c r="Q810" s="139"/>
      <c r="R810"/>
      <c r="S810" s="139"/>
      <c r="T810" s="139"/>
      <c r="U810"/>
      <c r="V810"/>
      <c r="W810" s="140"/>
      <c r="X810" s="140"/>
      <c r="Y810" s="140"/>
      <c r="Z810" s="140"/>
      <c r="AA810" s="140"/>
      <c r="AB810" s="140"/>
      <c r="AC810" s="140"/>
      <c r="AD810" s="141"/>
      <c r="AE810" s="141"/>
      <c r="AF810" s="141"/>
      <c r="AG810"/>
      <c r="AH810"/>
      <c r="AI810"/>
      <c r="AJ810"/>
      <c r="AK810" s="141"/>
    </row>
    <row r="811" spans="11:37" x14ac:dyDescent="0.25">
      <c r="K811" s="139"/>
      <c r="L811"/>
      <c r="M811" s="139"/>
      <c r="N811" s="139"/>
      <c r="O811"/>
      <c r="P811" s="139"/>
      <c r="Q811" s="139"/>
      <c r="R811"/>
      <c r="S811" s="139"/>
      <c r="T811" s="139"/>
      <c r="U811"/>
      <c r="V811"/>
      <c r="W811" s="140"/>
      <c r="X811" s="140"/>
      <c r="Y811" s="140"/>
      <c r="Z811" s="140"/>
      <c r="AA811" s="140"/>
      <c r="AB811" s="140"/>
      <c r="AC811" s="140"/>
      <c r="AD811" s="141"/>
      <c r="AE811" s="141"/>
      <c r="AF811" s="141"/>
      <c r="AG811"/>
      <c r="AH811"/>
      <c r="AI811"/>
      <c r="AJ811"/>
      <c r="AK811" s="141"/>
    </row>
    <row r="812" spans="11:37" x14ac:dyDescent="0.25">
      <c r="K812" s="139"/>
      <c r="L812"/>
      <c r="M812" s="139"/>
      <c r="N812" s="139"/>
      <c r="O812"/>
      <c r="P812" s="139"/>
      <c r="Q812" s="139"/>
      <c r="R812"/>
      <c r="S812" s="139"/>
      <c r="T812" s="139"/>
      <c r="U812"/>
      <c r="V812"/>
      <c r="W812" s="140"/>
      <c r="X812" s="140"/>
      <c r="Y812" s="140"/>
      <c r="Z812" s="140"/>
      <c r="AA812" s="140"/>
      <c r="AB812" s="140"/>
      <c r="AC812" s="140"/>
      <c r="AD812" s="141"/>
      <c r="AE812" s="141"/>
      <c r="AF812" s="141"/>
      <c r="AG812"/>
      <c r="AH812"/>
      <c r="AI812"/>
      <c r="AJ812"/>
      <c r="AK812" s="141"/>
    </row>
    <row r="813" spans="11:37" x14ac:dyDescent="0.25">
      <c r="K813" s="139"/>
      <c r="L813"/>
      <c r="M813" s="139"/>
      <c r="N813" s="139"/>
      <c r="O813"/>
      <c r="P813" s="139"/>
      <c r="Q813" s="139"/>
      <c r="R813"/>
      <c r="S813" s="139"/>
      <c r="T813" s="139"/>
      <c r="U813"/>
      <c r="V813"/>
      <c r="W813" s="140"/>
      <c r="X813" s="140"/>
      <c r="Y813" s="140"/>
      <c r="Z813" s="140"/>
      <c r="AA813" s="140"/>
      <c r="AB813" s="140"/>
      <c r="AC813" s="140"/>
      <c r="AD813" s="141"/>
      <c r="AE813" s="141"/>
      <c r="AF813" s="141"/>
      <c r="AG813"/>
      <c r="AH813"/>
      <c r="AI813"/>
      <c r="AJ813"/>
      <c r="AK813" s="141"/>
    </row>
    <row r="814" spans="11:37" x14ac:dyDescent="0.25">
      <c r="K814" s="139"/>
      <c r="L814"/>
      <c r="M814" s="139"/>
      <c r="N814" s="139"/>
      <c r="O814"/>
      <c r="P814" s="139"/>
      <c r="Q814" s="139"/>
      <c r="R814"/>
      <c r="S814" s="139"/>
      <c r="T814" s="139"/>
      <c r="U814"/>
      <c r="V814"/>
      <c r="W814" s="140"/>
      <c r="X814" s="140"/>
      <c r="Y814" s="140"/>
      <c r="Z814" s="140"/>
      <c r="AA814" s="140"/>
      <c r="AB814" s="140"/>
      <c r="AC814" s="140"/>
      <c r="AD814" s="141"/>
      <c r="AE814" s="141"/>
      <c r="AF814" s="141"/>
      <c r="AG814"/>
      <c r="AH814"/>
      <c r="AI814"/>
      <c r="AJ814"/>
      <c r="AK814" s="141"/>
    </row>
    <row r="815" spans="11:37" x14ac:dyDescent="0.25">
      <c r="K815" s="139"/>
      <c r="L815"/>
      <c r="M815" s="139"/>
      <c r="N815" s="139"/>
      <c r="O815"/>
      <c r="P815" s="139"/>
      <c r="Q815" s="139"/>
      <c r="R815"/>
      <c r="S815" s="139"/>
      <c r="T815" s="139"/>
      <c r="U815"/>
      <c r="V815"/>
      <c r="W815" s="140"/>
      <c r="X815" s="140"/>
      <c r="Y815" s="140"/>
      <c r="Z815" s="140"/>
      <c r="AA815" s="140"/>
      <c r="AB815" s="140"/>
      <c r="AC815" s="140"/>
      <c r="AD815" s="141"/>
      <c r="AE815" s="141"/>
      <c r="AF815" s="141"/>
      <c r="AG815"/>
      <c r="AH815"/>
      <c r="AI815"/>
      <c r="AJ815"/>
      <c r="AK815" s="141"/>
    </row>
    <row r="816" spans="11:37" x14ac:dyDescent="0.25">
      <c r="K816" s="139"/>
      <c r="L816"/>
      <c r="M816" s="139"/>
      <c r="N816" s="139"/>
      <c r="O816"/>
      <c r="P816" s="139"/>
      <c r="Q816" s="139"/>
      <c r="R816"/>
      <c r="S816" s="139"/>
      <c r="T816" s="139"/>
      <c r="U816"/>
      <c r="V816"/>
      <c r="W816" s="140"/>
      <c r="X816" s="140"/>
      <c r="Y816" s="140"/>
      <c r="Z816" s="140"/>
      <c r="AA816" s="140"/>
      <c r="AB816" s="140"/>
      <c r="AC816" s="140"/>
      <c r="AD816" s="141"/>
      <c r="AE816" s="141"/>
      <c r="AF816" s="141"/>
      <c r="AG816"/>
      <c r="AH816"/>
      <c r="AI816"/>
      <c r="AJ816"/>
      <c r="AK816" s="141"/>
    </row>
    <row r="817" spans="11:37" x14ac:dyDescent="0.25">
      <c r="K817" s="139"/>
      <c r="L817"/>
      <c r="M817" s="139"/>
      <c r="N817" s="139"/>
      <c r="O817"/>
      <c r="P817" s="139"/>
      <c r="Q817" s="139"/>
      <c r="R817"/>
      <c r="S817" s="139"/>
      <c r="T817" s="139"/>
      <c r="U817"/>
      <c r="V817"/>
      <c r="W817" s="140"/>
      <c r="X817" s="140"/>
      <c r="Y817" s="140"/>
      <c r="Z817" s="140"/>
      <c r="AA817" s="140"/>
      <c r="AB817" s="140"/>
      <c r="AC817" s="140"/>
      <c r="AD817" s="141"/>
      <c r="AE817" s="141"/>
      <c r="AF817" s="141"/>
      <c r="AG817"/>
      <c r="AH817"/>
      <c r="AI817"/>
      <c r="AJ817"/>
      <c r="AK817" s="141"/>
    </row>
    <row r="818" spans="11:37" x14ac:dyDescent="0.25">
      <c r="K818" s="139"/>
      <c r="L818"/>
      <c r="M818" s="139"/>
      <c r="N818" s="139"/>
      <c r="O818"/>
      <c r="P818" s="139"/>
      <c r="Q818" s="139"/>
      <c r="R818"/>
      <c r="S818" s="139"/>
      <c r="T818" s="139"/>
      <c r="U818"/>
      <c r="V818"/>
      <c r="W818" s="140"/>
      <c r="X818" s="140"/>
      <c r="Y818" s="140"/>
      <c r="Z818" s="140"/>
      <c r="AA818" s="140"/>
      <c r="AB818" s="140"/>
      <c r="AC818" s="140"/>
      <c r="AD818" s="141"/>
      <c r="AE818" s="141"/>
      <c r="AF818" s="141"/>
      <c r="AG818"/>
      <c r="AH818"/>
      <c r="AI818"/>
      <c r="AJ818"/>
      <c r="AK818" s="141"/>
    </row>
    <row r="819" spans="11:37" x14ac:dyDescent="0.25">
      <c r="K819" s="139"/>
      <c r="L819"/>
      <c r="M819" s="139"/>
      <c r="N819" s="139"/>
      <c r="O819"/>
      <c r="P819" s="139"/>
      <c r="Q819" s="139"/>
      <c r="R819"/>
      <c r="S819" s="139"/>
      <c r="T819" s="139"/>
      <c r="U819"/>
      <c r="V819"/>
      <c r="W819" s="140"/>
      <c r="X819" s="140"/>
      <c r="Y819" s="140"/>
      <c r="Z819" s="140"/>
      <c r="AA819" s="140"/>
      <c r="AB819" s="140"/>
      <c r="AC819" s="140"/>
      <c r="AD819" s="141"/>
      <c r="AE819" s="141"/>
      <c r="AF819" s="141"/>
      <c r="AG819"/>
      <c r="AH819"/>
      <c r="AI819"/>
      <c r="AJ819"/>
      <c r="AK819" s="141"/>
    </row>
    <row r="820" spans="11:37" x14ac:dyDescent="0.25">
      <c r="K820" s="139"/>
      <c r="L820"/>
      <c r="M820" s="139"/>
      <c r="N820" s="139"/>
      <c r="O820"/>
      <c r="P820" s="139"/>
      <c r="Q820" s="139"/>
      <c r="R820"/>
      <c r="S820" s="139"/>
      <c r="T820" s="139"/>
      <c r="U820"/>
      <c r="V820"/>
      <c r="W820" s="140"/>
      <c r="X820" s="140"/>
      <c r="Y820" s="140"/>
      <c r="Z820" s="140"/>
      <c r="AA820" s="140"/>
      <c r="AB820" s="140"/>
      <c r="AC820" s="140"/>
      <c r="AD820" s="141"/>
      <c r="AE820" s="141"/>
      <c r="AF820" s="141"/>
      <c r="AG820"/>
      <c r="AH820"/>
      <c r="AI820"/>
      <c r="AJ820"/>
      <c r="AK820" s="141"/>
    </row>
    <row r="821" spans="11:37" x14ac:dyDescent="0.25">
      <c r="K821" s="139"/>
      <c r="L821"/>
      <c r="M821" s="139"/>
      <c r="N821" s="139"/>
      <c r="O821"/>
      <c r="P821" s="139"/>
      <c r="Q821" s="139"/>
      <c r="R821"/>
      <c r="S821" s="139"/>
      <c r="T821" s="139"/>
      <c r="U821"/>
      <c r="V821"/>
      <c r="W821" s="140"/>
      <c r="X821" s="140"/>
      <c r="Y821" s="140"/>
      <c r="Z821" s="140"/>
      <c r="AA821" s="140"/>
      <c r="AB821" s="140"/>
      <c r="AC821" s="140"/>
      <c r="AD821" s="141"/>
      <c r="AE821" s="141"/>
      <c r="AF821" s="141"/>
      <c r="AG821"/>
      <c r="AH821"/>
      <c r="AI821"/>
      <c r="AJ821"/>
      <c r="AK821" s="141"/>
    </row>
    <row r="822" spans="11:37" x14ac:dyDescent="0.25">
      <c r="K822" s="139"/>
      <c r="L822"/>
      <c r="M822" s="139"/>
      <c r="N822" s="139"/>
      <c r="O822"/>
      <c r="P822" s="139"/>
      <c r="Q822" s="139"/>
      <c r="R822"/>
      <c r="S822" s="139"/>
      <c r="T822" s="139"/>
      <c r="U822"/>
      <c r="V822"/>
      <c r="W822" s="140"/>
      <c r="X822" s="140"/>
      <c r="Y822" s="140"/>
      <c r="Z822" s="140"/>
      <c r="AA822" s="140"/>
      <c r="AB822" s="140"/>
      <c r="AC822" s="140"/>
      <c r="AD822" s="141"/>
      <c r="AE822" s="141"/>
      <c r="AF822" s="141"/>
      <c r="AG822"/>
      <c r="AH822"/>
      <c r="AI822"/>
      <c r="AJ822"/>
      <c r="AK822" s="141"/>
    </row>
    <row r="823" spans="11:37" x14ac:dyDescent="0.25">
      <c r="K823" s="139"/>
      <c r="L823"/>
      <c r="M823" s="139"/>
      <c r="N823" s="139"/>
      <c r="O823"/>
      <c r="P823" s="139"/>
      <c r="Q823" s="139"/>
      <c r="R823"/>
      <c r="S823" s="139"/>
      <c r="T823" s="139"/>
      <c r="U823"/>
      <c r="V823"/>
      <c r="W823" s="140"/>
      <c r="X823" s="140"/>
      <c r="Y823" s="140"/>
      <c r="Z823" s="140"/>
      <c r="AA823" s="140"/>
      <c r="AB823" s="140"/>
      <c r="AC823" s="140"/>
      <c r="AD823" s="141"/>
      <c r="AE823" s="141"/>
      <c r="AF823" s="141"/>
      <c r="AG823"/>
      <c r="AH823"/>
      <c r="AI823"/>
      <c r="AJ823"/>
      <c r="AK823" s="141"/>
    </row>
    <row r="824" spans="11:37" x14ac:dyDescent="0.25">
      <c r="K824" s="139"/>
      <c r="L824"/>
      <c r="M824" s="139"/>
      <c r="N824" s="139"/>
      <c r="O824"/>
      <c r="P824" s="139"/>
      <c r="Q824" s="139"/>
      <c r="R824"/>
      <c r="S824" s="139"/>
      <c r="T824" s="139"/>
      <c r="U824"/>
      <c r="V824"/>
      <c r="W824" s="140"/>
      <c r="X824" s="140"/>
      <c r="Y824" s="140"/>
      <c r="Z824" s="140"/>
      <c r="AA824" s="140"/>
      <c r="AB824" s="140"/>
      <c r="AC824" s="140"/>
      <c r="AD824" s="141"/>
      <c r="AE824" s="141"/>
      <c r="AF824" s="141"/>
      <c r="AG824"/>
      <c r="AH824"/>
      <c r="AI824"/>
      <c r="AJ824"/>
      <c r="AK824" s="141"/>
    </row>
    <row r="825" spans="11:37" x14ac:dyDescent="0.25">
      <c r="K825" s="139"/>
      <c r="L825"/>
      <c r="M825" s="139"/>
      <c r="N825" s="139"/>
      <c r="O825"/>
      <c r="P825" s="139"/>
      <c r="Q825" s="139"/>
      <c r="R825"/>
      <c r="S825" s="139"/>
      <c r="T825" s="139"/>
      <c r="U825"/>
      <c r="V825"/>
      <c r="W825" s="140"/>
      <c r="X825" s="140"/>
      <c r="Y825" s="140"/>
      <c r="Z825" s="140"/>
      <c r="AA825" s="140"/>
      <c r="AB825" s="140"/>
      <c r="AC825" s="140"/>
      <c r="AD825" s="141"/>
      <c r="AE825" s="141"/>
      <c r="AF825" s="141"/>
      <c r="AG825"/>
      <c r="AH825"/>
      <c r="AI825"/>
      <c r="AJ825"/>
      <c r="AK825" s="141"/>
    </row>
    <row r="826" spans="11:37" x14ac:dyDescent="0.25">
      <c r="K826" s="139"/>
      <c r="L826"/>
      <c r="M826" s="139"/>
      <c r="N826" s="139"/>
      <c r="O826"/>
      <c r="P826" s="139"/>
      <c r="Q826" s="139"/>
      <c r="R826"/>
      <c r="S826" s="139"/>
      <c r="T826" s="139"/>
      <c r="U826"/>
      <c r="V826"/>
      <c r="W826" s="140"/>
      <c r="X826" s="140"/>
      <c r="Y826" s="140"/>
      <c r="Z826" s="140"/>
      <c r="AA826" s="140"/>
      <c r="AB826" s="140"/>
      <c r="AC826" s="140"/>
      <c r="AD826" s="141"/>
      <c r="AE826" s="141"/>
      <c r="AF826" s="141"/>
      <c r="AG826"/>
      <c r="AH826"/>
      <c r="AI826"/>
      <c r="AJ826"/>
      <c r="AK826" s="141"/>
    </row>
    <row r="827" spans="11:37" x14ac:dyDescent="0.25">
      <c r="K827" s="139"/>
      <c r="L827"/>
      <c r="M827" s="139"/>
      <c r="N827" s="139"/>
      <c r="O827"/>
      <c r="P827" s="139"/>
      <c r="Q827" s="139"/>
      <c r="R827"/>
      <c r="S827" s="139"/>
      <c r="T827" s="139"/>
      <c r="U827"/>
      <c r="V827"/>
      <c r="W827" s="140"/>
      <c r="X827" s="140"/>
      <c r="Y827" s="140"/>
      <c r="Z827" s="140"/>
      <c r="AA827" s="140"/>
      <c r="AB827" s="140"/>
      <c r="AC827" s="140"/>
      <c r="AD827" s="141"/>
      <c r="AE827" s="141"/>
      <c r="AF827" s="141"/>
      <c r="AG827"/>
      <c r="AH827"/>
      <c r="AI827"/>
      <c r="AJ827"/>
      <c r="AK827" s="141"/>
    </row>
    <row r="828" spans="11:37" x14ac:dyDescent="0.25">
      <c r="K828" s="139"/>
      <c r="L828"/>
      <c r="M828" s="139"/>
      <c r="N828" s="139"/>
      <c r="O828"/>
      <c r="P828" s="139"/>
      <c r="Q828" s="139"/>
      <c r="R828"/>
      <c r="S828" s="139"/>
      <c r="T828" s="139"/>
      <c r="U828"/>
      <c r="V828"/>
      <c r="W828" s="140"/>
      <c r="X828" s="140"/>
      <c r="Y828" s="140"/>
      <c r="Z828" s="140"/>
      <c r="AA828" s="140"/>
      <c r="AB828" s="140"/>
      <c r="AC828" s="140"/>
      <c r="AD828" s="141"/>
      <c r="AE828" s="141"/>
      <c r="AF828" s="141"/>
      <c r="AG828"/>
      <c r="AH828"/>
      <c r="AI828"/>
      <c r="AJ828"/>
      <c r="AK828" s="141"/>
    </row>
    <row r="829" spans="11:37" x14ac:dyDescent="0.25">
      <c r="K829" s="139"/>
      <c r="L829"/>
      <c r="M829" s="139"/>
      <c r="N829" s="139"/>
      <c r="O829"/>
      <c r="P829" s="139"/>
      <c r="Q829" s="139"/>
      <c r="R829"/>
      <c r="S829" s="139"/>
      <c r="T829" s="139"/>
      <c r="U829"/>
      <c r="V829"/>
      <c r="W829" s="140"/>
      <c r="X829" s="140"/>
      <c r="Y829" s="140"/>
      <c r="Z829" s="140"/>
      <c r="AA829" s="140"/>
      <c r="AB829" s="140"/>
      <c r="AC829" s="140"/>
      <c r="AD829" s="141"/>
      <c r="AE829" s="141"/>
      <c r="AF829" s="141"/>
      <c r="AG829"/>
      <c r="AH829"/>
      <c r="AI829"/>
      <c r="AJ829"/>
      <c r="AK829" s="141"/>
    </row>
    <row r="830" spans="11:37" x14ac:dyDescent="0.25">
      <c r="K830" s="139"/>
      <c r="L830"/>
      <c r="M830" s="139"/>
      <c r="N830" s="139"/>
      <c r="O830"/>
      <c r="P830" s="139"/>
      <c r="Q830" s="139"/>
      <c r="R830"/>
      <c r="S830" s="139"/>
      <c r="T830" s="139"/>
      <c r="U830"/>
      <c r="V830"/>
      <c r="W830" s="140"/>
      <c r="X830" s="140"/>
      <c r="Y830" s="140"/>
      <c r="Z830" s="140"/>
      <c r="AA830" s="140"/>
      <c r="AB830" s="140"/>
      <c r="AC830" s="140"/>
      <c r="AD830" s="141"/>
      <c r="AE830" s="141"/>
      <c r="AF830" s="141"/>
      <c r="AG830"/>
      <c r="AH830"/>
      <c r="AI830"/>
      <c r="AJ830"/>
      <c r="AK830" s="141"/>
    </row>
    <row r="831" spans="11:37" x14ac:dyDescent="0.25">
      <c r="K831" s="139"/>
      <c r="L831"/>
      <c r="M831" s="139"/>
      <c r="N831" s="139"/>
      <c r="O831"/>
      <c r="P831" s="139"/>
      <c r="Q831" s="139"/>
      <c r="R831"/>
      <c r="S831" s="139"/>
      <c r="T831" s="139"/>
      <c r="U831"/>
      <c r="V831"/>
      <c r="W831" s="140"/>
      <c r="X831" s="140"/>
      <c r="Y831" s="140"/>
      <c r="Z831" s="140"/>
      <c r="AA831" s="140"/>
      <c r="AB831" s="140"/>
      <c r="AC831" s="140"/>
      <c r="AD831" s="141"/>
      <c r="AE831" s="141"/>
      <c r="AF831" s="141"/>
      <c r="AG831"/>
      <c r="AH831"/>
      <c r="AI831"/>
      <c r="AJ831"/>
      <c r="AK831" s="141"/>
    </row>
    <row r="832" spans="11:37" x14ac:dyDescent="0.25">
      <c r="K832" s="139"/>
      <c r="L832"/>
      <c r="M832" s="139"/>
      <c r="N832" s="139"/>
      <c r="O832"/>
      <c r="P832" s="139"/>
      <c r="Q832" s="139"/>
      <c r="R832"/>
      <c r="S832" s="139"/>
      <c r="T832" s="139"/>
      <c r="U832"/>
      <c r="V832"/>
      <c r="W832" s="140"/>
      <c r="X832" s="140"/>
      <c r="Y832" s="140"/>
      <c r="Z832" s="140"/>
      <c r="AA832" s="140"/>
      <c r="AB832" s="140"/>
      <c r="AC832" s="140"/>
      <c r="AD832" s="141"/>
      <c r="AE832" s="141"/>
      <c r="AF832" s="141"/>
      <c r="AG832"/>
      <c r="AH832"/>
      <c r="AI832"/>
      <c r="AJ832"/>
      <c r="AK832" s="141"/>
    </row>
    <row r="833" spans="11:37" x14ac:dyDescent="0.25">
      <c r="K833" s="139"/>
      <c r="L833"/>
      <c r="M833" s="139"/>
      <c r="N833" s="139"/>
      <c r="O833"/>
      <c r="P833" s="139"/>
      <c r="Q833" s="139"/>
      <c r="R833"/>
      <c r="S833" s="139"/>
      <c r="T833" s="139"/>
      <c r="U833"/>
      <c r="V833"/>
      <c r="W833" s="140"/>
      <c r="X833" s="140"/>
      <c r="Y833" s="140"/>
      <c r="Z833" s="140"/>
      <c r="AA833" s="140"/>
      <c r="AB833" s="140"/>
      <c r="AC833" s="140"/>
      <c r="AD833" s="141"/>
      <c r="AE833" s="141"/>
      <c r="AF833" s="141"/>
      <c r="AG833"/>
      <c r="AH833"/>
      <c r="AI833"/>
      <c r="AJ833"/>
      <c r="AK833" s="141"/>
    </row>
    <row r="834" spans="11:37" x14ac:dyDescent="0.25">
      <c r="K834" s="139"/>
      <c r="L834"/>
      <c r="M834" s="139"/>
      <c r="N834" s="139"/>
      <c r="O834"/>
      <c r="P834" s="139"/>
      <c r="Q834" s="139"/>
      <c r="R834"/>
      <c r="S834" s="139"/>
      <c r="T834" s="139"/>
      <c r="U834"/>
      <c r="V834"/>
      <c r="W834" s="140"/>
      <c r="X834" s="140"/>
      <c r="Y834" s="140"/>
      <c r="Z834" s="140"/>
      <c r="AA834" s="140"/>
      <c r="AB834" s="140"/>
      <c r="AC834" s="140"/>
      <c r="AD834" s="141"/>
      <c r="AE834" s="141"/>
      <c r="AF834" s="141"/>
      <c r="AG834"/>
      <c r="AH834"/>
      <c r="AI834"/>
      <c r="AJ834"/>
      <c r="AK834" s="141"/>
    </row>
    <row r="835" spans="11:37" x14ac:dyDescent="0.25">
      <c r="K835" s="139"/>
      <c r="L835"/>
      <c r="M835" s="139"/>
      <c r="N835" s="139"/>
      <c r="O835"/>
      <c r="P835" s="139"/>
      <c r="Q835" s="139"/>
      <c r="R835"/>
      <c r="S835" s="139"/>
      <c r="T835" s="139"/>
      <c r="U835"/>
      <c r="V835"/>
      <c r="W835" s="140"/>
      <c r="X835" s="140"/>
      <c r="Y835" s="140"/>
      <c r="Z835" s="140"/>
      <c r="AA835" s="140"/>
      <c r="AB835" s="140"/>
      <c r="AC835" s="140"/>
      <c r="AD835" s="141"/>
      <c r="AE835" s="141"/>
      <c r="AF835" s="141"/>
      <c r="AG835"/>
      <c r="AH835"/>
      <c r="AI835"/>
      <c r="AJ835"/>
      <c r="AK835" s="141"/>
    </row>
    <row r="836" spans="11:37" x14ac:dyDescent="0.25">
      <c r="K836" s="139"/>
      <c r="L836"/>
      <c r="M836" s="139"/>
      <c r="N836" s="139"/>
      <c r="O836"/>
      <c r="P836" s="139"/>
      <c r="Q836" s="139"/>
      <c r="R836"/>
      <c r="S836" s="139"/>
      <c r="T836" s="139"/>
      <c r="U836"/>
      <c r="V836"/>
      <c r="W836" s="140"/>
      <c r="X836" s="140"/>
      <c r="Y836" s="140"/>
      <c r="Z836" s="140"/>
      <c r="AA836" s="140"/>
      <c r="AB836" s="140"/>
      <c r="AC836" s="140"/>
      <c r="AD836" s="141"/>
      <c r="AE836" s="141"/>
      <c r="AF836" s="141"/>
      <c r="AG836"/>
      <c r="AH836"/>
      <c r="AI836"/>
      <c r="AJ836"/>
      <c r="AK836" s="141"/>
    </row>
    <row r="837" spans="11:37" x14ac:dyDescent="0.25">
      <c r="K837" s="139"/>
      <c r="L837"/>
      <c r="M837" s="139"/>
      <c r="N837" s="139"/>
      <c r="O837"/>
      <c r="P837" s="139"/>
      <c r="Q837" s="139"/>
      <c r="R837"/>
      <c r="S837" s="139"/>
      <c r="T837" s="139"/>
      <c r="U837"/>
      <c r="V837"/>
      <c r="W837" s="140"/>
      <c r="X837" s="140"/>
      <c r="Y837" s="140"/>
      <c r="Z837" s="140"/>
      <c r="AA837" s="140"/>
      <c r="AB837" s="140"/>
      <c r="AC837" s="140"/>
      <c r="AD837" s="141"/>
      <c r="AE837" s="141"/>
      <c r="AF837" s="141"/>
      <c r="AG837"/>
      <c r="AH837"/>
      <c r="AI837"/>
      <c r="AJ837"/>
      <c r="AK837" s="141"/>
    </row>
    <row r="838" spans="11:37" x14ac:dyDescent="0.25">
      <c r="K838" s="139"/>
      <c r="L838"/>
      <c r="M838" s="139"/>
      <c r="N838" s="139"/>
      <c r="O838"/>
      <c r="P838" s="139"/>
      <c r="Q838" s="139"/>
      <c r="R838"/>
      <c r="S838" s="139"/>
      <c r="T838" s="139"/>
      <c r="U838"/>
      <c r="V838"/>
      <c r="W838" s="140"/>
      <c r="X838" s="140"/>
      <c r="Y838" s="140"/>
      <c r="Z838" s="140"/>
      <c r="AA838" s="140"/>
      <c r="AB838" s="140"/>
      <c r="AC838" s="140"/>
      <c r="AD838" s="141"/>
      <c r="AE838" s="141"/>
      <c r="AF838" s="141"/>
      <c r="AG838"/>
      <c r="AH838"/>
      <c r="AI838"/>
      <c r="AJ838"/>
      <c r="AK838" s="141"/>
    </row>
    <row r="839" spans="11:37" x14ac:dyDescent="0.25">
      <c r="K839" s="139"/>
      <c r="L839"/>
      <c r="M839" s="139"/>
      <c r="N839" s="139"/>
      <c r="O839"/>
      <c r="P839" s="139"/>
      <c r="Q839" s="139"/>
      <c r="R839"/>
      <c r="S839" s="139"/>
      <c r="T839" s="139"/>
      <c r="U839"/>
      <c r="V839"/>
      <c r="W839" s="140"/>
      <c r="X839" s="140"/>
      <c r="Y839" s="140"/>
      <c r="Z839" s="140"/>
      <c r="AA839" s="140"/>
      <c r="AB839" s="140"/>
      <c r="AC839" s="140"/>
      <c r="AD839" s="141"/>
      <c r="AE839" s="141"/>
      <c r="AF839" s="141"/>
      <c r="AG839"/>
      <c r="AH839"/>
      <c r="AI839"/>
      <c r="AJ839"/>
      <c r="AK839" s="141"/>
    </row>
    <row r="840" spans="11:37" x14ac:dyDescent="0.25">
      <c r="K840" s="139"/>
      <c r="L840"/>
      <c r="M840" s="139"/>
      <c r="N840" s="139"/>
      <c r="O840"/>
      <c r="P840" s="139"/>
      <c r="Q840" s="139"/>
      <c r="R840"/>
      <c r="S840" s="139"/>
      <c r="T840" s="139"/>
      <c r="U840"/>
      <c r="V840"/>
      <c r="W840" s="140"/>
      <c r="X840" s="140"/>
      <c r="Y840" s="140"/>
      <c r="Z840" s="140"/>
      <c r="AA840" s="140"/>
      <c r="AB840" s="140"/>
      <c r="AC840" s="140"/>
      <c r="AD840" s="141"/>
      <c r="AE840" s="141"/>
      <c r="AF840" s="141"/>
      <c r="AG840"/>
      <c r="AH840"/>
      <c r="AI840"/>
      <c r="AJ840"/>
      <c r="AK840" s="141"/>
    </row>
    <row r="841" spans="11:37" x14ac:dyDescent="0.25">
      <c r="K841" s="139"/>
      <c r="L841"/>
      <c r="M841" s="139"/>
      <c r="N841" s="139"/>
      <c r="O841"/>
      <c r="P841" s="139"/>
      <c r="Q841" s="139"/>
      <c r="R841"/>
      <c r="S841" s="139"/>
      <c r="T841" s="139"/>
      <c r="U841"/>
      <c r="V841"/>
      <c r="W841" s="140"/>
      <c r="X841" s="140"/>
      <c r="Y841" s="140"/>
      <c r="Z841" s="140"/>
      <c r="AA841" s="140"/>
      <c r="AB841" s="140"/>
      <c r="AC841" s="140"/>
      <c r="AD841" s="141"/>
      <c r="AE841" s="141"/>
      <c r="AF841" s="141"/>
      <c r="AG841"/>
      <c r="AH841"/>
      <c r="AI841"/>
      <c r="AJ841"/>
      <c r="AK841" s="141"/>
    </row>
    <row r="842" spans="11:37" x14ac:dyDescent="0.25">
      <c r="K842" s="139"/>
      <c r="L842"/>
      <c r="M842" s="139"/>
      <c r="N842" s="139"/>
      <c r="O842"/>
      <c r="P842" s="139"/>
      <c r="Q842" s="139"/>
      <c r="R842"/>
      <c r="S842" s="139"/>
      <c r="T842" s="139"/>
      <c r="U842"/>
      <c r="V842"/>
      <c r="W842" s="140"/>
      <c r="X842" s="140"/>
      <c r="Y842" s="140"/>
      <c r="Z842" s="140"/>
      <c r="AA842" s="140"/>
      <c r="AB842" s="140"/>
      <c r="AC842" s="140"/>
      <c r="AD842" s="141"/>
      <c r="AE842" s="141"/>
      <c r="AF842" s="141"/>
      <c r="AG842"/>
      <c r="AH842"/>
      <c r="AI842"/>
      <c r="AJ842"/>
      <c r="AK842" s="141"/>
    </row>
    <row r="843" spans="11:37" x14ac:dyDescent="0.25">
      <c r="K843" s="139"/>
      <c r="L843"/>
      <c r="M843" s="139"/>
      <c r="N843" s="139"/>
      <c r="O843"/>
      <c r="P843" s="139"/>
      <c r="Q843" s="139"/>
      <c r="R843"/>
      <c r="S843" s="139"/>
      <c r="T843" s="139"/>
      <c r="U843"/>
      <c r="V843"/>
      <c r="W843" s="140"/>
      <c r="X843" s="140"/>
      <c r="Y843" s="140"/>
      <c r="Z843" s="140"/>
      <c r="AA843" s="140"/>
      <c r="AB843" s="140"/>
      <c r="AC843" s="140"/>
      <c r="AD843" s="141"/>
      <c r="AE843" s="141"/>
      <c r="AF843" s="141"/>
      <c r="AG843"/>
      <c r="AH843"/>
      <c r="AI843"/>
      <c r="AJ843"/>
      <c r="AK843" s="141"/>
    </row>
    <row r="844" spans="11:37" x14ac:dyDescent="0.25">
      <c r="K844" s="139"/>
      <c r="L844"/>
      <c r="M844" s="139"/>
      <c r="N844" s="139"/>
      <c r="O844"/>
      <c r="P844" s="139"/>
      <c r="Q844" s="139"/>
      <c r="R844"/>
      <c r="S844" s="139"/>
      <c r="T844" s="139"/>
      <c r="U844"/>
      <c r="V844"/>
      <c r="W844" s="140"/>
      <c r="X844" s="140"/>
      <c r="Y844" s="140"/>
      <c r="Z844" s="140"/>
      <c r="AA844" s="140"/>
      <c r="AB844" s="140"/>
      <c r="AC844" s="140"/>
      <c r="AD844" s="141"/>
      <c r="AE844" s="141"/>
      <c r="AF844" s="141"/>
      <c r="AG844"/>
      <c r="AH844"/>
      <c r="AI844"/>
      <c r="AJ844"/>
      <c r="AK844" s="141"/>
    </row>
    <row r="845" spans="11:37" x14ac:dyDescent="0.25">
      <c r="K845" s="139"/>
      <c r="L845"/>
      <c r="M845" s="139"/>
      <c r="N845" s="139"/>
      <c r="O845"/>
      <c r="P845" s="139"/>
      <c r="Q845" s="139"/>
      <c r="R845"/>
      <c r="S845" s="139"/>
      <c r="T845" s="139"/>
      <c r="U845"/>
      <c r="V845"/>
      <c r="W845" s="140"/>
      <c r="X845" s="140"/>
      <c r="Y845" s="140"/>
      <c r="Z845" s="140"/>
      <c r="AA845" s="140"/>
      <c r="AB845" s="140"/>
      <c r="AC845" s="140"/>
      <c r="AD845" s="141"/>
      <c r="AE845" s="141"/>
      <c r="AF845" s="141"/>
      <c r="AG845"/>
      <c r="AH845"/>
      <c r="AI845"/>
      <c r="AJ845"/>
      <c r="AK845" s="141"/>
    </row>
    <row r="846" spans="11:37" x14ac:dyDescent="0.25">
      <c r="K846" s="139"/>
      <c r="L846"/>
      <c r="M846" s="139"/>
      <c r="N846" s="139"/>
      <c r="O846"/>
      <c r="P846" s="139"/>
      <c r="Q846" s="139"/>
      <c r="R846"/>
      <c r="S846" s="139"/>
      <c r="T846" s="139"/>
      <c r="U846"/>
      <c r="V846"/>
      <c r="W846" s="140"/>
      <c r="X846" s="140"/>
      <c r="Y846" s="140"/>
      <c r="Z846" s="140"/>
      <c r="AA846" s="140"/>
      <c r="AB846" s="140"/>
      <c r="AC846" s="140"/>
      <c r="AD846" s="141"/>
      <c r="AE846" s="141"/>
      <c r="AF846" s="141"/>
      <c r="AG846"/>
      <c r="AH846"/>
      <c r="AI846"/>
      <c r="AJ846"/>
      <c r="AK846" s="141"/>
    </row>
    <row r="847" spans="11:37" x14ac:dyDescent="0.25">
      <c r="K847" s="139"/>
      <c r="L847"/>
      <c r="M847" s="139"/>
      <c r="N847" s="139"/>
      <c r="O847"/>
      <c r="P847" s="139"/>
      <c r="Q847" s="139"/>
      <c r="R847"/>
      <c r="S847" s="139"/>
      <c r="T847" s="139"/>
      <c r="U847"/>
      <c r="V847"/>
      <c r="W847" s="140"/>
      <c r="X847" s="140"/>
      <c r="Y847" s="140"/>
      <c r="Z847" s="140"/>
      <c r="AA847" s="140"/>
      <c r="AB847" s="140"/>
      <c r="AC847" s="140"/>
      <c r="AD847" s="141"/>
      <c r="AE847" s="141"/>
      <c r="AF847" s="141"/>
      <c r="AG847"/>
      <c r="AH847"/>
      <c r="AI847"/>
      <c r="AJ847"/>
      <c r="AK847" s="141"/>
    </row>
    <row r="848" spans="11:37" x14ac:dyDescent="0.25">
      <c r="K848" s="139"/>
      <c r="L848"/>
      <c r="M848" s="139"/>
      <c r="N848" s="139"/>
      <c r="O848"/>
      <c r="P848" s="139"/>
      <c r="Q848" s="139"/>
      <c r="R848"/>
      <c r="S848" s="139"/>
      <c r="T848" s="139"/>
      <c r="U848"/>
      <c r="V848"/>
      <c r="W848" s="140"/>
      <c r="X848" s="140"/>
      <c r="Y848" s="140"/>
      <c r="Z848" s="140"/>
      <c r="AA848" s="140"/>
      <c r="AB848" s="140"/>
      <c r="AC848" s="140"/>
      <c r="AD848" s="141"/>
      <c r="AE848" s="141"/>
      <c r="AF848" s="141"/>
      <c r="AG848"/>
      <c r="AH848"/>
      <c r="AI848"/>
      <c r="AJ848"/>
      <c r="AK848" s="141"/>
    </row>
    <row r="849" spans="11:37" x14ac:dyDescent="0.25">
      <c r="K849" s="139"/>
      <c r="L849"/>
      <c r="M849" s="139"/>
      <c r="N849" s="139"/>
      <c r="O849"/>
      <c r="P849" s="139"/>
      <c r="Q849" s="139"/>
      <c r="R849"/>
      <c r="S849" s="139"/>
      <c r="T849" s="139"/>
      <c r="U849"/>
      <c r="V849"/>
      <c r="W849" s="140"/>
      <c r="X849" s="140"/>
      <c r="Y849" s="140"/>
      <c r="Z849" s="140"/>
      <c r="AA849" s="140"/>
      <c r="AB849" s="140"/>
      <c r="AC849" s="140"/>
      <c r="AD849" s="141"/>
      <c r="AE849" s="141"/>
      <c r="AF849" s="141"/>
      <c r="AG849"/>
      <c r="AH849"/>
      <c r="AI849"/>
      <c r="AJ849"/>
      <c r="AK849" s="141"/>
    </row>
    <row r="850" spans="11:37" x14ac:dyDescent="0.25">
      <c r="K850" s="139"/>
      <c r="L850"/>
      <c r="M850" s="139"/>
      <c r="N850" s="139"/>
      <c r="O850"/>
      <c r="P850" s="139"/>
      <c r="Q850" s="139"/>
      <c r="R850"/>
      <c r="S850" s="139"/>
      <c r="T850" s="139"/>
      <c r="U850"/>
      <c r="V850"/>
      <c r="W850" s="140"/>
      <c r="X850" s="140"/>
      <c r="Y850" s="140"/>
      <c r="Z850" s="140"/>
      <c r="AA850" s="140"/>
      <c r="AB850" s="140"/>
      <c r="AC850" s="140"/>
      <c r="AD850" s="141"/>
      <c r="AE850" s="141"/>
      <c r="AF850" s="141"/>
      <c r="AG850"/>
      <c r="AH850"/>
      <c r="AI850"/>
      <c r="AJ850"/>
      <c r="AK850" s="141"/>
    </row>
    <row r="851" spans="11:37" x14ac:dyDescent="0.25">
      <c r="K851" s="139"/>
      <c r="L851"/>
      <c r="M851" s="139"/>
      <c r="N851" s="139"/>
      <c r="O851"/>
      <c r="P851" s="139"/>
      <c r="Q851" s="139"/>
      <c r="R851"/>
      <c r="S851" s="139"/>
      <c r="T851" s="139"/>
      <c r="U851"/>
      <c r="V851"/>
      <c r="W851" s="140"/>
      <c r="X851" s="140"/>
      <c r="Y851" s="140"/>
      <c r="Z851" s="140"/>
      <c r="AA851" s="140"/>
      <c r="AB851" s="140"/>
      <c r="AC851" s="140"/>
      <c r="AD851" s="141"/>
      <c r="AE851" s="141"/>
      <c r="AF851" s="141"/>
      <c r="AG851"/>
      <c r="AH851"/>
      <c r="AI851"/>
      <c r="AJ851"/>
      <c r="AK851" s="141"/>
    </row>
    <row r="852" spans="11:37" x14ac:dyDescent="0.25">
      <c r="K852" s="139"/>
      <c r="L852"/>
      <c r="M852" s="139"/>
      <c r="N852" s="139"/>
      <c r="O852"/>
      <c r="P852" s="139"/>
      <c r="Q852" s="139"/>
      <c r="R852"/>
      <c r="S852" s="139"/>
      <c r="T852" s="139"/>
      <c r="U852"/>
      <c r="V852"/>
      <c r="W852" s="140"/>
      <c r="X852" s="140"/>
      <c r="Y852" s="140"/>
      <c r="Z852" s="140"/>
      <c r="AA852" s="140"/>
      <c r="AB852" s="140"/>
      <c r="AC852" s="140"/>
      <c r="AD852" s="141"/>
      <c r="AE852" s="141"/>
      <c r="AF852" s="141"/>
      <c r="AG852"/>
      <c r="AH852"/>
      <c r="AI852"/>
      <c r="AJ852"/>
      <c r="AK852" s="141"/>
    </row>
    <row r="853" spans="11:37" x14ac:dyDescent="0.25">
      <c r="K853" s="139"/>
      <c r="L853"/>
      <c r="M853" s="139"/>
      <c r="N853" s="139"/>
      <c r="O853"/>
      <c r="P853" s="139"/>
      <c r="Q853" s="139"/>
      <c r="R853"/>
      <c r="S853" s="139"/>
      <c r="T853" s="139"/>
      <c r="U853"/>
      <c r="V853"/>
      <c r="W853" s="140"/>
      <c r="X853" s="140"/>
      <c r="Y853" s="140"/>
      <c r="Z853" s="140"/>
      <c r="AA853" s="140"/>
      <c r="AB853" s="140"/>
      <c r="AC853" s="140"/>
      <c r="AD853" s="141"/>
      <c r="AE853" s="141"/>
      <c r="AF853" s="141"/>
      <c r="AG853"/>
      <c r="AH853"/>
      <c r="AI853"/>
      <c r="AJ853"/>
      <c r="AK853" s="141"/>
    </row>
    <row r="854" spans="11:37" x14ac:dyDescent="0.25">
      <c r="K854" s="139"/>
      <c r="L854"/>
      <c r="M854" s="139"/>
      <c r="N854" s="139"/>
      <c r="O854"/>
      <c r="P854" s="139"/>
      <c r="Q854" s="139"/>
      <c r="R854"/>
      <c r="S854" s="139"/>
      <c r="T854" s="139"/>
      <c r="U854"/>
      <c r="V854"/>
      <c r="W854" s="140"/>
      <c r="X854" s="140"/>
      <c r="Y854" s="140"/>
      <c r="Z854" s="140"/>
      <c r="AA854" s="140"/>
      <c r="AB854" s="140"/>
      <c r="AC854" s="140"/>
      <c r="AD854" s="141"/>
      <c r="AE854" s="141"/>
      <c r="AF854" s="141"/>
      <c r="AG854"/>
      <c r="AH854"/>
      <c r="AI854"/>
      <c r="AJ854"/>
      <c r="AK854" s="141"/>
    </row>
    <row r="855" spans="11:37" x14ac:dyDescent="0.25">
      <c r="K855" s="139"/>
      <c r="L855"/>
      <c r="M855" s="139"/>
      <c r="N855" s="139"/>
      <c r="O855"/>
      <c r="P855" s="139"/>
      <c r="Q855" s="139"/>
      <c r="R855"/>
      <c r="S855" s="139"/>
      <c r="T855" s="139"/>
      <c r="U855"/>
      <c r="V855"/>
      <c r="W855" s="140"/>
      <c r="X855" s="140"/>
      <c r="Y855" s="140"/>
      <c r="Z855" s="140"/>
      <c r="AA855" s="140"/>
      <c r="AB855" s="140"/>
      <c r="AC855" s="140"/>
      <c r="AD855" s="141"/>
      <c r="AE855" s="141"/>
      <c r="AF855" s="141"/>
      <c r="AG855"/>
      <c r="AH855"/>
      <c r="AI855"/>
      <c r="AJ855"/>
      <c r="AK855" s="141"/>
    </row>
    <row r="856" spans="11:37" x14ac:dyDescent="0.25">
      <c r="K856" s="139"/>
      <c r="L856"/>
      <c r="M856" s="139"/>
      <c r="N856" s="139"/>
      <c r="O856"/>
      <c r="P856" s="139"/>
      <c r="Q856" s="139"/>
      <c r="R856"/>
      <c r="S856" s="139"/>
      <c r="T856" s="139"/>
      <c r="U856"/>
      <c r="V856"/>
      <c r="W856" s="140"/>
      <c r="X856" s="140"/>
      <c r="Y856" s="140"/>
      <c r="Z856" s="140"/>
      <c r="AA856" s="140"/>
      <c r="AB856" s="140"/>
      <c r="AC856" s="140"/>
      <c r="AD856" s="141"/>
      <c r="AE856" s="141"/>
      <c r="AF856" s="141"/>
      <c r="AG856"/>
      <c r="AH856"/>
      <c r="AI856"/>
      <c r="AJ856"/>
      <c r="AK856" s="141"/>
    </row>
    <row r="857" spans="11:37" x14ac:dyDescent="0.25">
      <c r="K857" s="139"/>
      <c r="L857"/>
      <c r="M857" s="139"/>
      <c r="N857" s="139"/>
      <c r="O857"/>
      <c r="P857" s="139"/>
      <c r="Q857" s="139"/>
      <c r="R857"/>
      <c r="S857" s="139"/>
      <c r="T857" s="139"/>
      <c r="U857"/>
      <c r="V857"/>
      <c r="W857" s="140"/>
      <c r="X857" s="140"/>
      <c r="Y857" s="140"/>
      <c r="Z857" s="140"/>
      <c r="AA857" s="140"/>
      <c r="AB857" s="140"/>
      <c r="AC857" s="140"/>
      <c r="AD857" s="141"/>
      <c r="AE857" s="141"/>
      <c r="AF857" s="141"/>
      <c r="AG857"/>
      <c r="AH857"/>
      <c r="AI857"/>
      <c r="AJ857"/>
      <c r="AK857" s="141"/>
    </row>
    <row r="858" spans="11:37" x14ac:dyDescent="0.25">
      <c r="K858" s="139"/>
      <c r="L858"/>
      <c r="M858" s="139"/>
      <c r="N858" s="139"/>
      <c r="O858"/>
      <c r="P858" s="139"/>
      <c r="Q858" s="139"/>
      <c r="R858"/>
      <c r="S858" s="139"/>
      <c r="T858" s="139"/>
      <c r="U858"/>
      <c r="V858"/>
      <c r="W858" s="140"/>
      <c r="X858" s="140"/>
      <c r="Y858" s="140"/>
      <c r="Z858" s="140"/>
      <c r="AA858" s="140"/>
      <c r="AB858" s="140"/>
      <c r="AC858" s="140"/>
      <c r="AD858" s="141"/>
      <c r="AE858" s="141"/>
      <c r="AF858" s="141"/>
      <c r="AG858"/>
      <c r="AH858"/>
      <c r="AI858"/>
      <c r="AJ858"/>
      <c r="AK858" s="141"/>
    </row>
    <row r="859" spans="11:37" x14ac:dyDescent="0.25">
      <c r="K859" s="139"/>
      <c r="L859"/>
      <c r="M859" s="139"/>
      <c r="N859" s="139"/>
      <c r="O859"/>
      <c r="P859" s="139"/>
      <c r="Q859" s="139"/>
      <c r="R859"/>
      <c r="S859" s="139"/>
      <c r="T859" s="139"/>
      <c r="U859"/>
      <c r="V859"/>
      <c r="W859" s="140"/>
      <c r="X859" s="140"/>
      <c r="Y859" s="140"/>
      <c r="Z859" s="140"/>
      <c r="AA859" s="140"/>
      <c r="AB859" s="140"/>
      <c r="AC859" s="140"/>
      <c r="AD859" s="141"/>
      <c r="AE859" s="141"/>
      <c r="AF859" s="141"/>
      <c r="AG859"/>
      <c r="AH859"/>
      <c r="AI859"/>
      <c r="AJ859"/>
      <c r="AK859" s="141"/>
    </row>
    <row r="860" spans="11:37" x14ac:dyDescent="0.25">
      <c r="K860" s="139"/>
      <c r="L860"/>
      <c r="M860" s="139"/>
      <c r="N860" s="139"/>
      <c r="O860"/>
      <c r="P860" s="139"/>
      <c r="Q860" s="139"/>
      <c r="R860"/>
      <c r="S860" s="139"/>
      <c r="T860" s="139"/>
      <c r="U860"/>
      <c r="V860"/>
      <c r="W860" s="140"/>
      <c r="X860" s="140"/>
      <c r="Y860" s="140"/>
      <c r="Z860" s="140"/>
      <c r="AA860" s="140"/>
      <c r="AB860" s="140"/>
      <c r="AC860" s="140"/>
      <c r="AD860" s="141"/>
      <c r="AE860" s="141"/>
      <c r="AF860" s="141"/>
      <c r="AG860"/>
      <c r="AH860"/>
      <c r="AI860"/>
      <c r="AJ860"/>
      <c r="AK860" s="141"/>
    </row>
    <row r="861" spans="11:37" x14ac:dyDescent="0.25">
      <c r="K861" s="139"/>
      <c r="L861"/>
      <c r="M861" s="139"/>
      <c r="N861" s="139"/>
      <c r="O861"/>
      <c r="P861" s="139"/>
      <c r="Q861" s="139"/>
      <c r="R861"/>
      <c r="S861" s="139"/>
      <c r="T861" s="139"/>
      <c r="U861"/>
      <c r="V861"/>
      <c r="W861" s="140"/>
      <c r="X861" s="140"/>
      <c r="Y861" s="140"/>
      <c r="Z861" s="140"/>
      <c r="AA861" s="140"/>
      <c r="AB861" s="140"/>
      <c r="AC861" s="140"/>
      <c r="AD861" s="141"/>
      <c r="AE861" s="141"/>
      <c r="AF861" s="141"/>
      <c r="AG861"/>
      <c r="AH861"/>
      <c r="AI861"/>
      <c r="AJ861"/>
      <c r="AK861" s="141"/>
    </row>
    <row r="862" spans="11:37" x14ac:dyDescent="0.25">
      <c r="K862" s="139"/>
      <c r="L862"/>
      <c r="M862" s="139"/>
      <c r="N862" s="139"/>
      <c r="O862"/>
      <c r="P862" s="139"/>
      <c r="Q862" s="139"/>
      <c r="R862"/>
      <c r="S862" s="139"/>
      <c r="T862" s="139"/>
      <c r="U862"/>
      <c r="V862"/>
      <c r="W862" s="140"/>
      <c r="X862" s="140"/>
      <c r="Y862" s="140"/>
      <c r="Z862" s="140"/>
      <c r="AA862" s="140"/>
      <c r="AB862" s="140"/>
      <c r="AC862" s="140"/>
      <c r="AD862" s="141"/>
      <c r="AE862" s="141"/>
      <c r="AF862" s="141"/>
      <c r="AG862"/>
      <c r="AH862"/>
      <c r="AI862"/>
      <c r="AJ862"/>
      <c r="AK862" s="141"/>
    </row>
    <row r="863" spans="11:37" x14ac:dyDescent="0.25">
      <c r="K863" s="139"/>
      <c r="L863"/>
      <c r="M863" s="139"/>
      <c r="N863" s="139"/>
      <c r="O863"/>
      <c r="P863" s="139"/>
      <c r="Q863" s="139"/>
      <c r="R863"/>
      <c r="S863" s="139"/>
      <c r="T863" s="139"/>
      <c r="U863"/>
      <c r="V863"/>
      <c r="W863" s="140"/>
      <c r="X863" s="140"/>
      <c r="Y863" s="140"/>
      <c r="Z863" s="140"/>
      <c r="AA863" s="140"/>
      <c r="AB863" s="140"/>
      <c r="AC863" s="140"/>
      <c r="AD863" s="141"/>
      <c r="AE863" s="141"/>
      <c r="AF863" s="141"/>
      <c r="AG863"/>
      <c r="AH863"/>
      <c r="AI863"/>
      <c r="AJ863"/>
      <c r="AK863" s="141"/>
    </row>
    <row r="864" spans="11:37" x14ac:dyDescent="0.25">
      <c r="K864" s="139"/>
      <c r="L864"/>
      <c r="M864" s="139"/>
      <c r="N864" s="139"/>
      <c r="O864"/>
      <c r="P864" s="139"/>
      <c r="Q864" s="139"/>
      <c r="R864"/>
      <c r="S864" s="139"/>
      <c r="T864" s="139"/>
      <c r="U864"/>
      <c r="V864"/>
      <c r="W864" s="140"/>
      <c r="X864" s="140"/>
      <c r="Y864" s="140"/>
      <c r="Z864" s="140"/>
      <c r="AA864" s="140"/>
      <c r="AB864" s="140"/>
      <c r="AC864" s="140"/>
      <c r="AD864" s="141"/>
      <c r="AE864" s="141"/>
      <c r="AF864" s="141"/>
      <c r="AG864"/>
      <c r="AH864"/>
      <c r="AI864"/>
      <c r="AJ864"/>
      <c r="AK864" s="141"/>
    </row>
    <row r="865" spans="11:37" x14ac:dyDescent="0.25">
      <c r="K865" s="139"/>
      <c r="L865"/>
      <c r="M865" s="139"/>
      <c r="N865" s="139"/>
      <c r="O865"/>
      <c r="P865" s="139"/>
      <c r="Q865" s="139"/>
      <c r="R865"/>
      <c r="S865" s="139"/>
      <c r="T865" s="139"/>
      <c r="U865"/>
      <c r="V865"/>
      <c r="W865" s="140"/>
      <c r="X865" s="140"/>
      <c r="Y865" s="140"/>
      <c r="Z865" s="140"/>
      <c r="AA865" s="140"/>
      <c r="AB865" s="140"/>
      <c r="AC865" s="140"/>
      <c r="AD865" s="141"/>
      <c r="AE865" s="141"/>
      <c r="AF865" s="141"/>
      <c r="AG865"/>
      <c r="AH865"/>
      <c r="AI865"/>
      <c r="AJ865"/>
      <c r="AK865" s="141"/>
    </row>
    <row r="866" spans="11:37" x14ac:dyDescent="0.25">
      <c r="K866" s="139"/>
      <c r="L866"/>
      <c r="M866" s="139"/>
      <c r="N866" s="139"/>
      <c r="O866"/>
      <c r="P866" s="139"/>
      <c r="Q866" s="139"/>
      <c r="R866"/>
      <c r="S866" s="139"/>
      <c r="T866" s="139"/>
      <c r="U866"/>
      <c r="V866"/>
      <c r="W866" s="140"/>
      <c r="X866" s="140"/>
      <c r="Y866" s="140"/>
      <c r="Z866" s="140"/>
      <c r="AA866" s="140"/>
      <c r="AB866" s="140"/>
      <c r="AC866" s="140"/>
      <c r="AD866" s="141"/>
      <c r="AE866" s="141"/>
      <c r="AF866" s="141"/>
      <c r="AG866"/>
      <c r="AH866"/>
      <c r="AI866"/>
      <c r="AJ866"/>
      <c r="AK866" s="141"/>
    </row>
    <row r="867" spans="11:37" x14ac:dyDescent="0.25">
      <c r="K867" s="139"/>
      <c r="L867"/>
      <c r="M867" s="139"/>
      <c r="N867" s="139"/>
      <c r="O867"/>
      <c r="P867" s="139"/>
      <c r="Q867" s="139"/>
      <c r="R867"/>
      <c r="S867" s="139"/>
      <c r="T867" s="139"/>
      <c r="U867"/>
      <c r="V867"/>
      <c r="W867" s="140"/>
      <c r="X867" s="140"/>
      <c r="Y867" s="140"/>
      <c r="Z867" s="140"/>
      <c r="AA867" s="140"/>
      <c r="AB867" s="140"/>
      <c r="AC867" s="140"/>
      <c r="AD867" s="141"/>
      <c r="AE867" s="141"/>
      <c r="AF867" s="141"/>
      <c r="AG867"/>
      <c r="AH867"/>
      <c r="AI867"/>
      <c r="AJ867"/>
      <c r="AK867" s="141"/>
    </row>
    <row r="868" spans="11:37" x14ac:dyDescent="0.25">
      <c r="K868" s="139"/>
      <c r="L868"/>
      <c r="M868" s="139"/>
      <c r="N868" s="139"/>
      <c r="O868"/>
      <c r="P868" s="139"/>
      <c r="Q868" s="139"/>
      <c r="R868"/>
      <c r="S868" s="139"/>
      <c r="T868" s="139"/>
      <c r="U868"/>
      <c r="V868"/>
      <c r="W868" s="140"/>
      <c r="X868" s="140"/>
      <c r="Y868" s="140"/>
      <c r="Z868" s="140"/>
      <c r="AA868" s="140"/>
      <c r="AB868" s="140"/>
      <c r="AC868" s="140"/>
      <c r="AD868" s="141"/>
      <c r="AE868" s="141"/>
      <c r="AF868" s="141"/>
      <c r="AG868"/>
      <c r="AH868"/>
      <c r="AI868"/>
      <c r="AJ868"/>
      <c r="AK868" s="141"/>
    </row>
    <row r="869" spans="11:37" x14ac:dyDescent="0.25">
      <c r="K869" s="139"/>
      <c r="L869"/>
      <c r="M869" s="139"/>
      <c r="N869" s="139"/>
      <c r="O869"/>
      <c r="P869" s="139"/>
      <c r="Q869" s="139"/>
      <c r="R869"/>
      <c r="S869" s="139"/>
      <c r="T869" s="139"/>
      <c r="U869"/>
      <c r="V869"/>
      <c r="W869" s="140"/>
      <c r="X869" s="140"/>
      <c r="Y869" s="140"/>
      <c r="Z869" s="140"/>
      <c r="AA869" s="140"/>
      <c r="AB869" s="140"/>
      <c r="AC869" s="140"/>
      <c r="AD869" s="141"/>
      <c r="AE869" s="141"/>
      <c r="AF869" s="141"/>
      <c r="AG869"/>
      <c r="AH869"/>
      <c r="AI869"/>
      <c r="AJ869"/>
      <c r="AK869" s="141"/>
    </row>
    <row r="870" spans="11:37" x14ac:dyDescent="0.25">
      <c r="K870" s="139"/>
      <c r="L870"/>
      <c r="M870" s="139"/>
      <c r="N870" s="139"/>
      <c r="O870"/>
      <c r="P870" s="139"/>
      <c r="Q870" s="139"/>
      <c r="R870"/>
      <c r="S870" s="139"/>
      <c r="T870" s="139"/>
      <c r="U870"/>
      <c r="V870"/>
      <c r="W870" s="140"/>
      <c r="X870" s="140"/>
      <c r="Y870" s="140"/>
      <c r="Z870" s="140"/>
      <c r="AA870" s="140"/>
      <c r="AB870" s="140"/>
      <c r="AC870" s="140"/>
      <c r="AD870" s="141"/>
      <c r="AE870" s="141"/>
      <c r="AF870" s="141"/>
      <c r="AG870"/>
      <c r="AH870"/>
      <c r="AI870"/>
      <c r="AJ870"/>
      <c r="AK870" s="141"/>
    </row>
    <row r="871" spans="11:37" x14ac:dyDescent="0.25">
      <c r="K871" s="139"/>
      <c r="L871"/>
      <c r="M871" s="139"/>
      <c r="N871" s="139"/>
      <c r="O871"/>
      <c r="P871" s="139"/>
      <c r="Q871" s="139"/>
      <c r="R871"/>
      <c r="S871" s="139"/>
      <c r="T871" s="139"/>
      <c r="U871"/>
      <c r="V871"/>
      <c r="W871" s="140"/>
      <c r="X871" s="140"/>
      <c r="Y871" s="140"/>
      <c r="Z871" s="140"/>
      <c r="AA871" s="140"/>
      <c r="AB871" s="140"/>
      <c r="AC871" s="140"/>
      <c r="AD871" s="141"/>
      <c r="AE871" s="141"/>
      <c r="AF871" s="141"/>
      <c r="AG871"/>
      <c r="AH871"/>
      <c r="AI871"/>
      <c r="AJ871"/>
      <c r="AK871" s="141"/>
    </row>
    <row r="872" spans="11:37" x14ac:dyDescent="0.25">
      <c r="K872" s="139"/>
      <c r="L872"/>
      <c r="M872" s="139"/>
      <c r="N872" s="139"/>
      <c r="O872"/>
      <c r="P872" s="139"/>
      <c r="Q872" s="139"/>
      <c r="R872"/>
      <c r="S872" s="139"/>
      <c r="T872" s="139"/>
      <c r="U872"/>
      <c r="V872"/>
      <c r="W872" s="140"/>
      <c r="X872" s="140"/>
      <c r="Y872" s="140"/>
      <c r="Z872" s="140"/>
      <c r="AA872" s="140"/>
      <c r="AB872" s="140"/>
      <c r="AC872" s="140"/>
      <c r="AD872" s="141"/>
      <c r="AE872" s="141"/>
      <c r="AF872" s="141"/>
      <c r="AG872"/>
      <c r="AH872"/>
      <c r="AI872"/>
      <c r="AJ872"/>
      <c r="AK872" s="141"/>
    </row>
    <row r="873" spans="11:37" x14ac:dyDescent="0.25">
      <c r="K873" s="139"/>
      <c r="L873"/>
      <c r="M873" s="139"/>
      <c r="N873" s="139"/>
      <c r="O873"/>
      <c r="P873" s="139"/>
      <c r="Q873" s="139"/>
      <c r="R873"/>
      <c r="S873" s="139"/>
      <c r="T873" s="139"/>
      <c r="U873"/>
      <c r="V873"/>
      <c r="W873" s="140"/>
      <c r="X873" s="140"/>
      <c r="Y873" s="140"/>
      <c r="Z873" s="140"/>
      <c r="AA873" s="140"/>
      <c r="AB873" s="140"/>
      <c r="AC873" s="140"/>
      <c r="AD873" s="141"/>
      <c r="AE873" s="141"/>
      <c r="AF873" s="141"/>
      <c r="AG873"/>
      <c r="AH873"/>
      <c r="AI873"/>
      <c r="AJ873"/>
      <c r="AK873" s="141"/>
    </row>
    <row r="874" spans="11:37" x14ac:dyDescent="0.25">
      <c r="K874" s="139"/>
      <c r="L874"/>
      <c r="M874" s="139"/>
      <c r="N874" s="139"/>
      <c r="O874"/>
      <c r="P874" s="139"/>
      <c r="Q874" s="139"/>
      <c r="R874"/>
      <c r="S874" s="139"/>
      <c r="T874" s="139"/>
      <c r="U874"/>
      <c r="V874"/>
      <c r="W874" s="140"/>
      <c r="X874" s="140"/>
      <c r="Y874" s="140"/>
      <c r="Z874" s="140"/>
      <c r="AA874" s="140"/>
      <c r="AB874" s="140"/>
      <c r="AC874" s="140"/>
      <c r="AD874" s="141"/>
      <c r="AE874" s="141"/>
      <c r="AF874" s="141"/>
      <c r="AG874"/>
      <c r="AH874"/>
      <c r="AI874"/>
      <c r="AJ874"/>
      <c r="AK874" s="141"/>
    </row>
    <row r="875" spans="11:37" x14ac:dyDescent="0.25">
      <c r="K875" s="139"/>
      <c r="L875"/>
      <c r="M875" s="139"/>
      <c r="N875" s="139"/>
      <c r="O875"/>
      <c r="P875" s="139"/>
      <c r="Q875" s="139"/>
      <c r="R875"/>
      <c r="S875" s="139"/>
      <c r="T875" s="139"/>
      <c r="U875"/>
      <c r="V875"/>
      <c r="W875" s="140"/>
      <c r="X875" s="140"/>
      <c r="Y875" s="140"/>
      <c r="Z875" s="140"/>
      <c r="AA875" s="140"/>
      <c r="AB875" s="140"/>
      <c r="AC875" s="140"/>
      <c r="AD875" s="141"/>
      <c r="AE875" s="141"/>
      <c r="AF875" s="141"/>
      <c r="AG875"/>
      <c r="AH875"/>
      <c r="AI875"/>
      <c r="AJ875"/>
      <c r="AK875" s="141"/>
    </row>
    <row r="876" spans="11:37" x14ac:dyDescent="0.25">
      <c r="K876" s="139"/>
      <c r="L876"/>
      <c r="M876" s="139"/>
      <c r="N876" s="139"/>
      <c r="O876"/>
      <c r="P876" s="139"/>
      <c r="Q876" s="139"/>
      <c r="R876"/>
      <c r="S876" s="139"/>
      <c r="T876" s="139"/>
      <c r="U876"/>
      <c r="V876"/>
      <c r="W876" s="140"/>
      <c r="X876" s="140"/>
      <c r="Y876" s="140"/>
      <c r="Z876" s="140"/>
      <c r="AA876" s="140"/>
      <c r="AB876" s="140"/>
      <c r="AC876" s="140"/>
      <c r="AD876" s="141"/>
      <c r="AE876" s="141"/>
      <c r="AF876" s="141"/>
      <c r="AG876"/>
      <c r="AH876"/>
      <c r="AI876"/>
      <c r="AJ876"/>
      <c r="AK876" s="141"/>
    </row>
    <row r="877" spans="11:37" x14ac:dyDescent="0.25">
      <c r="K877" s="139"/>
      <c r="L877"/>
      <c r="M877" s="139"/>
      <c r="N877" s="139"/>
      <c r="O877"/>
      <c r="P877" s="139"/>
      <c r="Q877" s="139"/>
      <c r="R877"/>
      <c r="S877" s="139"/>
      <c r="T877" s="139"/>
      <c r="U877"/>
      <c r="V877"/>
      <c r="W877" s="140"/>
      <c r="X877" s="140"/>
      <c r="Y877" s="140"/>
      <c r="Z877" s="140"/>
      <c r="AA877" s="140"/>
      <c r="AB877" s="140"/>
      <c r="AC877" s="140"/>
      <c r="AD877" s="141"/>
      <c r="AE877" s="141"/>
      <c r="AF877" s="141"/>
      <c r="AG877"/>
      <c r="AH877"/>
      <c r="AI877"/>
      <c r="AJ877"/>
      <c r="AK877" s="141"/>
    </row>
    <row r="878" spans="11:37" x14ac:dyDescent="0.25">
      <c r="K878" s="139"/>
      <c r="L878"/>
      <c r="M878" s="139"/>
      <c r="N878" s="139"/>
      <c r="O878"/>
      <c r="P878" s="139"/>
      <c r="Q878" s="139"/>
      <c r="R878"/>
      <c r="S878" s="139"/>
      <c r="T878" s="139"/>
      <c r="U878"/>
      <c r="V878"/>
      <c r="W878" s="140"/>
      <c r="X878" s="140"/>
      <c r="Y878" s="140"/>
      <c r="Z878" s="140"/>
      <c r="AA878" s="140"/>
      <c r="AB878" s="140"/>
      <c r="AC878" s="140"/>
      <c r="AD878" s="141"/>
      <c r="AE878" s="141"/>
      <c r="AF878" s="141"/>
      <c r="AG878"/>
      <c r="AH878"/>
      <c r="AI878"/>
      <c r="AJ878"/>
      <c r="AK878" s="141"/>
    </row>
    <row r="879" spans="11:37" x14ac:dyDescent="0.25">
      <c r="K879" s="139"/>
      <c r="L879"/>
      <c r="M879" s="139"/>
      <c r="N879" s="139"/>
      <c r="O879"/>
      <c r="P879" s="139"/>
      <c r="Q879" s="139"/>
      <c r="R879"/>
      <c r="S879" s="139"/>
      <c r="T879" s="139"/>
      <c r="U879"/>
      <c r="V879"/>
      <c r="W879" s="140"/>
      <c r="X879" s="140"/>
      <c r="Y879" s="140"/>
      <c r="Z879" s="140"/>
      <c r="AA879" s="140"/>
      <c r="AB879" s="140"/>
      <c r="AC879" s="140"/>
      <c r="AD879" s="141"/>
      <c r="AE879" s="141"/>
      <c r="AF879" s="141"/>
      <c r="AG879"/>
      <c r="AH879"/>
      <c r="AI879"/>
      <c r="AJ879"/>
      <c r="AK879" s="141"/>
    </row>
    <row r="880" spans="11:37" x14ac:dyDescent="0.25">
      <c r="K880" s="139"/>
      <c r="L880"/>
      <c r="M880" s="139"/>
      <c r="N880" s="139"/>
      <c r="O880"/>
      <c r="P880" s="139"/>
      <c r="Q880" s="139"/>
      <c r="R880"/>
      <c r="S880" s="139"/>
      <c r="T880" s="139"/>
      <c r="U880"/>
      <c r="V880"/>
      <c r="W880" s="140"/>
      <c r="X880" s="140"/>
      <c r="Y880" s="140"/>
      <c r="Z880" s="140"/>
      <c r="AA880" s="140"/>
      <c r="AB880" s="140"/>
      <c r="AC880" s="140"/>
      <c r="AD880" s="141"/>
      <c r="AE880" s="141"/>
      <c r="AF880" s="141"/>
      <c r="AG880"/>
      <c r="AH880"/>
      <c r="AI880"/>
      <c r="AJ880"/>
      <c r="AK880" s="141"/>
    </row>
    <row r="881" spans="11:37" x14ac:dyDescent="0.25">
      <c r="K881" s="139"/>
      <c r="L881"/>
      <c r="M881" s="139"/>
      <c r="N881" s="139"/>
      <c r="O881"/>
      <c r="P881" s="139"/>
      <c r="Q881" s="139"/>
      <c r="R881"/>
      <c r="S881" s="139"/>
      <c r="T881" s="139"/>
      <c r="U881"/>
      <c r="V881"/>
      <c r="W881" s="140"/>
      <c r="X881" s="140"/>
      <c r="Y881" s="140"/>
      <c r="Z881" s="140"/>
      <c r="AA881" s="140"/>
      <c r="AB881" s="140"/>
      <c r="AC881" s="140"/>
      <c r="AD881" s="141"/>
      <c r="AE881" s="141"/>
      <c r="AF881" s="141"/>
      <c r="AG881"/>
      <c r="AH881"/>
      <c r="AI881"/>
      <c r="AJ881"/>
      <c r="AK881" s="141"/>
    </row>
    <row r="882" spans="11:37" x14ac:dyDescent="0.25">
      <c r="K882" s="139"/>
      <c r="L882"/>
      <c r="M882" s="139"/>
      <c r="N882" s="139"/>
      <c r="O882"/>
      <c r="P882" s="139"/>
      <c r="Q882" s="139"/>
      <c r="R882"/>
      <c r="S882" s="139"/>
      <c r="T882" s="139"/>
      <c r="U882"/>
      <c r="V882"/>
      <c r="W882" s="140"/>
      <c r="X882" s="140"/>
      <c r="Y882" s="140"/>
      <c r="Z882" s="140"/>
      <c r="AA882" s="140"/>
      <c r="AB882" s="140"/>
      <c r="AC882" s="140"/>
      <c r="AD882" s="141"/>
      <c r="AE882" s="141"/>
      <c r="AF882" s="141"/>
      <c r="AG882"/>
      <c r="AH882"/>
      <c r="AI882"/>
      <c r="AJ882"/>
      <c r="AK882" s="141"/>
    </row>
    <row r="883" spans="11:37" x14ac:dyDescent="0.25">
      <c r="K883" s="139"/>
      <c r="L883"/>
      <c r="M883" s="139"/>
      <c r="N883" s="139"/>
      <c r="O883"/>
      <c r="P883" s="139"/>
      <c r="Q883" s="139"/>
      <c r="R883"/>
      <c r="S883" s="139"/>
      <c r="T883" s="139"/>
      <c r="U883"/>
      <c r="V883"/>
      <c r="W883" s="140"/>
      <c r="X883" s="140"/>
      <c r="Y883" s="140"/>
      <c r="Z883" s="140"/>
      <c r="AA883" s="140"/>
      <c r="AB883" s="140"/>
      <c r="AC883" s="140"/>
      <c r="AD883" s="141"/>
      <c r="AE883" s="141"/>
      <c r="AF883" s="141"/>
      <c r="AG883"/>
      <c r="AH883"/>
      <c r="AI883"/>
      <c r="AJ883"/>
      <c r="AK883" s="141"/>
    </row>
    <row r="884" spans="11:37" x14ac:dyDescent="0.25">
      <c r="K884" s="139"/>
      <c r="L884"/>
      <c r="M884" s="139"/>
      <c r="N884" s="139"/>
      <c r="O884"/>
      <c r="P884" s="139"/>
      <c r="Q884" s="139"/>
      <c r="R884"/>
      <c r="S884" s="139"/>
      <c r="T884" s="139"/>
      <c r="U884"/>
      <c r="V884"/>
      <c r="W884" s="140"/>
      <c r="X884" s="140"/>
      <c r="Y884" s="140"/>
      <c r="Z884" s="140"/>
      <c r="AA884" s="140"/>
      <c r="AB884" s="140"/>
      <c r="AC884" s="140"/>
      <c r="AD884" s="141"/>
      <c r="AE884" s="141"/>
      <c r="AF884" s="141"/>
      <c r="AG884"/>
      <c r="AH884"/>
      <c r="AI884"/>
      <c r="AJ884"/>
      <c r="AK884" s="141"/>
    </row>
    <row r="885" spans="11:37" x14ac:dyDescent="0.25">
      <c r="K885" s="139"/>
      <c r="L885"/>
      <c r="M885" s="139"/>
      <c r="N885" s="139"/>
      <c r="O885"/>
      <c r="P885" s="139"/>
      <c r="Q885" s="139"/>
      <c r="R885"/>
      <c r="S885" s="139"/>
      <c r="T885" s="139"/>
      <c r="U885"/>
      <c r="V885"/>
      <c r="W885" s="140"/>
      <c r="X885" s="140"/>
      <c r="Y885" s="140"/>
      <c r="Z885" s="140"/>
      <c r="AA885" s="140"/>
      <c r="AB885" s="140"/>
      <c r="AC885" s="140"/>
      <c r="AD885" s="141"/>
      <c r="AE885" s="141"/>
      <c r="AF885" s="141"/>
      <c r="AG885"/>
      <c r="AH885"/>
      <c r="AI885"/>
      <c r="AJ885"/>
      <c r="AK885" s="141"/>
    </row>
    <row r="886" spans="11:37" x14ac:dyDescent="0.25">
      <c r="K886" s="139"/>
      <c r="L886"/>
      <c r="M886" s="139"/>
      <c r="N886" s="139"/>
      <c r="O886"/>
      <c r="P886" s="139"/>
      <c r="Q886" s="139"/>
      <c r="R886"/>
      <c r="S886" s="139"/>
      <c r="T886" s="139"/>
      <c r="U886"/>
      <c r="V886"/>
      <c r="W886" s="140"/>
      <c r="X886" s="140"/>
      <c r="Y886" s="140"/>
      <c r="Z886" s="140"/>
      <c r="AA886" s="140"/>
      <c r="AB886" s="140"/>
      <c r="AC886" s="140"/>
      <c r="AD886" s="141"/>
      <c r="AE886" s="141"/>
      <c r="AF886" s="141"/>
      <c r="AG886"/>
      <c r="AH886"/>
      <c r="AI886"/>
      <c r="AJ886"/>
      <c r="AK886" s="141"/>
    </row>
    <row r="887" spans="11:37" x14ac:dyDescent="0.25">
      <c r="K887" s="139"/>
      <c r="L887"/>
      <c r="M887" s="139"/>
      <c r="N887" s="139"/>
      <c r="O887"/>
      <c r="P887" s="139"/>
      <c r="Q887" s="139"/>
      <c r="R887"/>
      <c r="S887" s="139"/>
      <c r="T887" s="139"/>
      <c r="U887"/>
      <c r="V887"/>
      <c r="W887" s="140"/>
      <c r="X887" s="140"/>
      <c r="Y887" s="140"/>
      <c r="Z887" s="140"/>
      <c r="AA887" s="140"/>
      <c r="AB887" s="140"/>
      <c r="AC887" s="140"/>
      <c r="AD887" s="141"/>
      <c r="AE887" s="141"/>
      <c r="AF887" s="141"/>
      <c r="AG887"/>
      <c r="AH887"/>
      <c r="AI887"/>
      <c r="AJ887"/>
      <c r="AK887" s="141"/>
    </row>
    <row r="888" spans="11:37" x14ac:dyDescent="0.25">
      <c r="K888" s="139"/>
      <c r="L888"/>
      <c r="M888" s="139"/>
      <c r="N888" s="139"/>
      <c r="O888"/>
      <c r="P888" s="139"/>
      <c r="Q888" s="139"/>
      <c r="R888"/>
      <c r="S888" s="139"/>
      <c r="T888" s="139"/>
      <c r="U888"/>
      <c r="V888"/>
      <c r="W888" s="140"/>
      <c r="X888" s="140"/>
      <c r="Y888" s="140"/>
      <c r="Z888" s="140"/>
      <c r="AA888" s="140"/>
      <c r="AB888" s="140"/>
      <c r="AC888" s="140"/>
      <c r="AD888" s="141"/>
      <c r="AE888" s="141"/>
      <c r="AF888" s="141"/>
      <c r="AG888"/>
      <c r="AH888"/>
      <c r="AI888"/>
      <c r="AJ888"/>
      <c r="AK888" s="141"/>
    </row>
    <row r="889" spans="11:37" x14ac:dyDescent="0.25">
      <c r="K889" s="139"/>
      <c r="L889"/>
      <c r="M889" s="139"/>
      <c r="N889" s="139"/>
      <c r="O889"/>
      <c r="P889" s="139"/>
      <c r="Q889" s="139"/>
      <c r="R889"/>
      <c r="S889" s="139"/>
      <c r="T889" s="139"/>
      <c r="U889"/>
      <c r="V889"/>
      <c r="W889" s="140"/>
      <c r="X889" s="140"/>
      <c r="Y889" s="140"/>
      <c r="Z889" s="140"/>
      <c r="AA889" s="140"/>
      <c r="AB889" s="140"/>
      <c r="AC889" s="140"/>
      <c r="AD889" s="141"/>
      <c r="AE889" s="141"/>
      <c r="AF889" s="141"/>
      <c r="AG889"/>
      <c r="AH889"/>
      <c r="AI889"/>
      <c r="AJ889"/>
      <c r="AK889" s="141"/>
    </row>
    <row r="890" spans="11:37" x14ac:dyDescent="0.25">
      <c r="K890" s="139"/>
      <c r="L890"/>
      <c r="M890" s="139"/>
      <c r="N890" s="139"/>
      <c r="O890"/>
      <c r="P890" s="139"/>
      <c r="Q890" s="139"/>
      <c r="R890"/>
      <c r="S890" s="139"/>
      <c r="T890" s="139"/>
      <c r="U890"/>
      <c r="V890"/>
      <c r="W890" s="140"/>
      <c r="X890" s="140"/>
      <c r="Y890" s="140"/>
      <c r="Z890" s="140"/>
      <c r="AA890" s="140"/>
      <c r="AB890" s="140"/>
      <c r="AC890" s="140"/>
      <c r="AD890" s="141"/>
      <c r="AE890" s="141"/>
      <c r="AF890" s="141"/>
      <c r="AG890"/>
      <c r="AH890"/>
      <c r="AI890"/>
      <c r="AJ890"/>
      <c r="AK890" s="141"/>
    </row>
    <row r="891" spans="11:37" x14ac:dyDescent="0.25">
      <c r="K891" s="139"/>
      <c r="L891"/>
      <c r="M891" s="139"/>
      <c r="N891" s="139"/>
      <c r="O891"/>
      <c r="P891" s="139"/>
      <c r="Q891" s="139"/>
      <c r="R891"/>
      <c r="S891" s="139"/>
      <c r="T891" s="139"/>
      <c r="U891"/>
      <c r="V891"/>
      <c r="W891" s="140"/>
      <c r="X891" s="140"/>
      <c r="Y891" s="140"/>
      <c r="Z891" s="140"/>
      <c r="AA891" s="140"/>
      <c r="AB891" s="140"/>
      <c r="AC891" s="140"/>
      <c r="AD891" s="141"/>
      <c r="AE891" s="141"/>
      <c r="AF891" s="141"/>
      <c r="AG891"/>
      <c r="AH891"/>
      <c r="AI891"/>
      <c r="AJ891"/>
      <c r="AK891" s="141"/>
    </row>
    <row r="892" spans="11:37" x14ac:dyDescent="0.25">
      <c r="K892" s="139"/>
      <c r="L892"/>
      <c r="M892" s="139"/>
      <c r="N892" s="139"/>
      <c r="O892"/>
      <c r="P892" s="139"/>
      <c r="Q892" s="139"/>
      <c r="R892"/>
      <c r="S892" s="139"/>
      <c r="T892" s="139"/>
      <c r="U892"/>
      <c r="V892"/>
      <c r="W892" s="140"/>
      <c r="X892" s="140"/>
      <c r="Y892" s="140"/>
      <c r="Z892" s="140"/>
      <c r="AA892" s="140"/>
      <c r="AB892" s="140"/>
      <c r="AC892" s="140"/>
      <c r="AD892" s="141"/>
      <c r="AE892" s="141"/>
      <c r="AF892" s="141"/>
      <c r="AG892"/>
      <c r="AH892"/>
      <c r="AI892"/>
      <c r="AJ892"/>
      <c r="AK892" s="141"/>
    </row>
    <row r="893" spans="11:37" x14ac:dyDescent="0.25">
      <c r="K893" s="139"/>
      <c r="L893"/>
      <c r="M893" s="139"/>
      <c r="N893" s="139"/>
      <c r="O893"/>
      <c r="P893" s="139"/>
      <c r="Q893" s="139"/>
      <c r="R893"/>
      <c r="S893" s="139"/>
      <c r="T893" s="139"/>
      <c r="U893"/>
      <c r="V893"/>
      <c r="W893" s="140"/>
      <c r="X893" s="140"/>
      <c r="Y893" s="140"/>
      <c r="Z893" s="140"/>
      <c r="AA893" s="140"/>
      <c r="AB893" s="140"/>
      <c r="AC893" s="140"/>
      <c r="AD893" s="141"/>
      <c r="AE893" s="141"/>
      <c r="AF893" s="141"/>
      <c r="AG893"/>
      <c r="AH893"/>
      <c r="AI893"/>
      <c r="AJ893"/>
      <c r="AK893" s="141"/>
    </row>
    <row r="894" spans="11:37" x14ac:dyDescent="0.25">
      <c r="K894" s="139"/>
      <c r="L894"/>
      <c r="M894" s="139"/>
      <c r="N894" s="139"/>
      <c r="O894"/>
      <c r="P894" s="139"/>
      <c r="Q894" s="139"/>
      <c r="R894"/>
      <c r="S894" s="139"/>
      <c r="T894" s="139"/>
      <c r="U894"/>
      <c r="V894"/>
      <c r="W894" s="140"/>
      <c r="X894" s="140"/>
      <c r="Y894" s="140"/>
      <c r="Z894" s="140"/>
      <c r="AA894" s="140"/>
      <c r="AB894" s="140"/>
      <c r="AC894" s="140"/>
      <c r="AD894" s="141"/>
      <c r="AE894" s="141"/>
      <c r="AF894" s="141"/>
      <c r="AG894"/>
      <c r="AH894"/>
      <c r="AI894"/>
      <c r="AJ894"/>
      <c r="AK894" s="141"/>
    </row>
    <row r="895" spans="11:37" x14ac:dyDescent="0.25">
      <c r="K895" s="139"/>
      <c r="L895"/>
      <c r="M895" s="139"/>
      <c r="N895" s="139"/>
      <c r="O895"/>
      <c r="P895" s="139"/>
      <c r="Q895" s="139"/>
      <c r="R895"/>
      <c r="S895" s="139"/>
      <c r="T895" s="139"/>
      <c r="U895"/>
      <c r="V895"/>
      <c r="W895" s="140"/>
      <c r="X895" s="140"/>
      <c r="Y895" s="140"/>
      <c r="Z895" s="140"/>
      <c r="AA895" s="140"/>
      <c r="AB895" s="140"/>
      <c r="AC895" s="140"/>
      <c r="AD895" s="141"/>
      <c r="AE895" s="141"/>
      <c r="AF895" s="141"/>
      <c r="AG895"/>
      <c r="AH895"/>
      <c r="AI895"/>
      <c r="AJ895"/>
      <c r="AK895" s="141"/>
    </row>
    <row r="896" spans="11:37" x14ac:dyDescent="0.25">
      <c r="K896" s="139"/>
      <c r="L896"/>
      <c r="M896" s="139"/>
      <c r="N896" s="139"/>
      <c r="O896"/>
      <c r="P896" s="139"/>
      <c r="Q896" s="139"/>
      <c r="R896"/>
      <c r="S896" s="139"/>
      <c r="T896" s="139"/>
      <c r="U896"/>
      <c r="V896"/>
      <c r="W896" s="140"/>
      <c r="X896" s="140"/>
      <c r="Y896" s="140"/>
      <c r="Z896" s="140"/>
      <c r="AA896" s="140"/>
      <c r="AB896" s="140"/>
      <c r="AC896" s="140"/>
      <c r="AD896" s="141"/>
      <c r="AE896" s="141"/>
      <c r="AF896" s="141"/>
      <c r="AG896"/>
      <c r="AH896"/>
      <c r="AI896"/>
      <c r="AJ896"/>
      <c r="AK896" s="141"/>
    </row>
    <row r="897" spans="11:37" x14ac:dyDescent="0.25">
      <c r="K897" s="139"/>
      <c r="L897"/>
      <c r="M897" s="139"/>
      <c r="N897" s="139"/>
      <c r="O897"/>
      <c r="P897" s="139"/>
      <c r="Q897" s="139"/>
      <c r="R897"/>
      <c r="S897" s="139"/>
      <c r="T897" s="139"/>
      <c r="U897"/>
      <c r="V897"/>
      <c r="W897" s="140"/>
      <c r="X897" s="140"/>
      <c r="Y897" s="140"/>
      <c r="Z897" s="140"/>
      <c r="AA897" s="140"/>
      <c r="AB897" s="140"/>
      <c r="AC897" s="140"/>
      <c r="AD897" s="141"/>
      <c r="AE897" s="141"/>
      <c r="AF897" s="141"/>
      <c r="AG897"/>
      <c r="AH897"/>
      <c r="AI897"/>
      <c r="AJ897"/>
      <c r="AK897" s="141"/>
    </row>
    <row r="898" spans="11:37" x14ac:dyDescent="0.25">
      <c r="K898" s="139"/>
      <c r="L898"/>
      <c r="M898" s="139"/>
      <c r="N898" s="139"/>
      <c r="O898"/>
      <c r="P898" s="139"/>
      <c r="Q898" s="139"/>
      <c r="R898"/>
      <c r="S898" s="139"/>
      <c r="T898" s="139"/>
      <c r="U898"/>
      <c r="V898"/>
      <c r="W898" s="140"/>
      <c r="X898" s="140"/>
      <c r="Y898" s="140"/>
      <c r="Z898" s="140"/>
      <c r="AA898" s="140"/>
      <c r="AB898" s="140"/>
      <c r="AC898" s="140"/>
      <c r="AD898" s="141"/>
      <c r="AE898" s="141"/>
      <c r="AF898" s="141"/>
      <c r="AG898"/>
      <c r="AH898"/>
      <c r="AI898"/>
      <c r="AJ898"/>
      <c r="AK898" s="141"/>
    </row>
    <row r="899" spans="11:37" x14ac:dyDescent="0.25">
      <c r="K899" s="139"/>
      <c r="L899"/>
      <c r="M899" s="139"/>
      <c r="N899" s="139"/>
      <c r="O899"/>
      <c r="P899" s="139"/>
      <c r="Q899" s="139"/>
      <c r="R899"/>
      <c r="S899" s="139"/>
      <c r="T899" s="139"/>
      <c r="U899"/>
      <c r="V899"/>
      <c r="W899" s="140"/>
      <c r="X899" s="140"/>
      <c r="Y899" s="140"/>
      <c r="Z899" s="140"/>
      <c r="AA899" s="140"/>
      <c r="AB899" s="140"/>
      <c r="AC899" s="140"/>
      <c r="AD899" s="141"/>
      <c r="AE899" s="141"/>
      <c r="AF899" s="141"/>
      <c r="AG899"/>
      <c r="AH899"/>
      <c r="AI899"/>
      <c r="AJ899"/>
      <c r="AK899" s="141"/>
    </row>
    <row r="900" spans="11:37" x14ac:dyDescent="0.25">
      <c r="K900" s="139"/>
      <c r="L900"/>
      <c r="M900" s="139"/>
      <c r="N900" s="139"/>
      <c r="O900"/>
      <c r="P900" s="139"/>
      <c r="Q900" s="139"/>
      <c r="R900"/>
      <c r="S900" s="139"/>
      <c r="T900" s="139"/>
      <c r="U900"/>
      <c r="V900"/>
      <c r="W900" s="140"/>
      <c r="X900" s="140"/>
      <c r="Y900" s="140"/>
      <c r="Z900" s="140"/>
      <c r="AA900" s="140"/>
      <c r="AB900" s="140"/>
      <c r="AC900" s="140"/>
      <c r="AD900" s="141"/>
      <c r="AE900" s="141"/>
      <c r="AF900" s="141"/>
      <c r="AG900"/>
      <c r="AH900"/>
      <c r="AI900"/>
      <c r="AJ900"/>
      <c r="AK900" s="141"/>
    </row>
    <row r="901" spans="11:37" x14ac:dyDescent="0.25">
      <c r="K901" s="139"/>
      <c r="L901"/>
      <c r="M901" s="139"/>
      <c r="N901" s="139"/>
      <c r="O901"/>
      <c r="P901" s="139"/>
      <c r="Q901" s="139"/>
      <c r="R901"/>
      <c r="S901" s="139"/>
      <c r="T901" s="139"/>
      <c r="U901"/>
      <c r="V901"/>
      <c r="W901" s="140"/>
      <c r="X901" s="140"/>
      <c r="Y901" s="140"/>
      <c r="Z901" s="140"/>
      <c r="AA901" s="140"/>
      <c r="AB901" s="140"/>
      <c r="AC901" s="140"/>
      <c r="AD901" s="141"/>
      <c r="AE901" s="141"/>
      <c r="AF901" s="141"/>
      <c r="AG901"/>
      <c r="AH901"/>
      <c r="AI901"/>
      <c r="AJ901"/>
      <c r="AK901" s="141"/>
    </row>
    <row r="902" spans="11:37" x14ac:dyDescent="0.25">
      <c r="K902" s="139"/>
      <c r="L902"/>
      <c r="M902" s="139"/>
      <c r="N902" s="139"/>
      <c r="O902"/>
      <c r="P902" s="139"/>
      <c r="Q902" s="139"/>
      <c r="R902"/>
      <c r="S902" s="139"/>
      <c r="T902" s="139"/>
      <c r="U902"/>
      <c r="V902"/>
      <c r="W902" s="140"/>
      <c r="X902" s="140"/>
      <c r="Y902" s="140"/>
      <c r="Z902" s="140"/>
      <c r="AA902" s="140"/>
      <c r="AB902" s="140"/>
      <c r="AC902" s="140"/>
      <c r="AD902" s="141"/>
      <c r="AE902" s="141"/>
      <c r="AF902" s="141"/>
      <c r="AG902"/>
      <c r="AH902"/>
      <c r="AI902"/>
      <c r="AJ902"/>
      <c r="AK902" s="141"/>
    </row>
    <row r="903" spans="11:37" x14ac:dyDescent="0.25">
      <c r="K903" s="139"/>
      <c r="L903"/>
      <c r="M903" s="139"/>
      <c r="N903" s="139"/>
      <c r="O903"/>
      <c r="P903" s="139"/>
      <c r="Q903" s="139"/>
      <c r="R903"/>
      <c r="S903" s="139"/>
      <c r="T903" s="139"/>
      <c r="U903"/>
      <c r="V903"/>
      <c r="W903" s="140"/>
      <c r="X903" s="140"/>
      <c r="Y903" s="140"/>
      <c r="Z903" s="140"/>
      <c r="AA903" s="140"/>
      <c r="AB903" s="140"/>
      <c r="AC903" s="140"/>
      <c r="AD903" s="141"/>
      <c r="AE903" s="141"/>
      <c r="AF903" s="141"/>
      <c r="AG903"/>
      <c r="AH903"/>
      <c r="AI903"/>
      <c r="AJ903"/>
      <c r="AK903" s="141"/>
    </row>
    <row r="904" spans="11:37" x14ac:dyDescent="0.25">
      <c r="K904" s="139"/>
      <c r="L904"/>
      <c r="M904" s="139"/>
      <c r="N904" s="139"/>
      <c r="O904"/>
      <c r="P904" s="139"/>
      <c r="Q904" s="139"/>
      <c r="R904"/>
      <c r="S904" s="139"/>
      <c r="T904" s="139"/>
      <c r="U904"/>
      <c r="V904"/>
      <c r="W904" s="140"/>
      <c r="X904" s="140"/>
      <c r="Y904" s="140"/>
      <c r="Z904" s="140"/>
      <c r="AA904" s="140"/>
      <c r="AB904" s="140"/>
      <c r="AC904" s="140"/>
      <c r="AD904" s="141"/>
      <c r="AE904" s="141"/>
      <c r="AF904" s="141"/>
      <c r="AG904"/>
      <c r="AH904"/>
      <c r="AI904"/>
      <c r="AJ904"/>
      <c r="AK904" s="141"/>
    </row>
    <row r="905" spans="11:37" x14ac:dyDescent="0.25">
      <c r="K905" s="139"/>
      <c r="L905"/>
      <c r="M905" s="139"/>
      <c r="N905" s="139"/>
      <c r="O905"/>
      <c r="P905" s="139"/>
      <c r="Q905" s="139"/>
      <c r="R905"/>
      <c r="S905" s="139"/>
      <c r="T905" s="139"/>
      <c r="U905"/>
      <c r="V905"/>
      <c r="W905" s="140"/>
      <c r="X905" s="140"/>
      <c r="Y905" s="140"/>
      <c r="Z905" s="140"/>
      <c r="AA905" s="140"/>
      <c r="AB905" s="140"/>
      <c r="AC905" s="140"/>
      <c r="AD905" s="141"/>
      <c r="AE905" s="141"/>
      <c r="AF905" s="141"/>
      <c r="AG905"/>
      <c r="AH905"/>
      <c r="AI905"/>
      <c r="AJ905"/>
      <c r="AK905" s="141"/>
    </row>
    <row r="906" spans="11:37" x14ac:dyDescent="0.25">
      <c r="K906" s="139"/>
      <c r="L906"/>
      <c r="M906" s="139"/>
      <c r="N906" s="139"/>
      <c r="O906"/>
      <c r="P906" s="139"/>
      <c r="Q906" s="139"/>
      <c r="R906"/>
      <c r="S906" s="139"/>
      <c r="T906" s="139"/>
      <c r="U906"/>
      <c r="V906"/>
      <c r="W906" s="140"/>
      <c r="X906" s="140"/>
      <c r="Y906" s="140"/>
      <c r="Z906" s="140"/>
      <c r="AA906" s="140"/>
      <c r="AB906" s="140"/>
      <c r="AC906" s="140"/>
      <c r="AD906" s="141"/>
      <c r="AE906" s="141"/>
      <c r="AF906" s="141"/>
      <c r="AG906"/>
      <c r="AH906"/>
      <c r="AI906"/>
      <c r="AJ906"/>
      <c r="AK906" s="141"/>
    </row>
    <row r="907" spans="11:37" x14ac:dyDescent="0.25">
      <c r="K907" s="139"/>
      <c r="L907"/>
      <c r="M907" s="139"/>
      <c r="N907" s="139"/>
      <c r="O907"/>
      <c r="P907" s="139"/>
      <c r="Q907" s="139"/>
      <c r="R907"/>
      <c r="S907" s="139"/>
      <c r="T907" s="139"/>
      <c r="U907"/>
      <c r="V907"/>
      <c r="W907" s="140"/>
      <c r="X907" s="140"/>
      <c r="Y907" s="140"/>
      <c r="Z907" s="140"/>
      <c r="AA907" s="140"/>
      <c r="AB907" s="140"/>
      <c r="AC907" s="140"/>
      <c r="AD907" s="141"/>
      <c r="AE907" s="141"/>
      <c r="AF907" s="141"/>
      <c r="AG907"/>
      <c r="AH907"/>
      <c r="AI907"/>
      <c r="AJ907"/>
      <c r="AK907" s="141"/>
    </row>
    <row r="908" spans="11:37" x14ac:dyDescent="0.25">
      <c r="K908" s="139"/>
      <c r="L908"/>
      <c r="M908" s="139"/>
      <c r="N908" s="139"/>
      <c r="O908"/>
      <c r="P908" s="139"/>
      <c r="Q908" s="139"/>
      <c r="R908"/>
      <c r="S908" s="139"/>
      <c r="T908" s="139"/>
      <c r="U908"/>
      <c r="V908"/>
      <c r="W908" s="140"/>
      <c r="X908" s="140"/>
      <c r="Y908" s="140"/>
      <c r="Z908" s="140"/>
      <c r="AA908" s="140"/>
      <c r="AB908" s="140"/>
      <c r="AC908" s="140"/>
      <c r="AD908" s="141"/>
      <c r="AE908" s="141"/>
      <c r="AF908" s="141"/>
      <c r="AG908"/>
      <c r="AH908"/>
      <c r="AI908"/>
      <c r="AJ908"/>
      <c r="AK908" s="141"/>
    </row>
    <row r="909" spans="11:37" x14ac:dyDescent="0.25">
      <c r="K909" s="139"/>
      <c r="L909"/>
      <c r="M909" s="139"/>
      <c r="N909" s="139"/>
      <c r="O909"/>
      <c r="P909" s="139"/>
      <c r="Q909" s="139"/>
      <c r="R909"/>
      <c r="S909" s="139"/>
      <c r="T909" s="139"/>
      <c r="U909"/>
      <c r="V909"/>
      <c r="W909" s="140"/>
      <c r="X909" s="140"/>
      <c r="Y909" s="140"/>
      <c r="Z909" s="140"/>
      <c r="AA909" s="140"/>
      <c r="AB909" s="140"/>
      <c r="AC909" s="140"/>
      <c r="AD909" s="141"/>
      <c r="AE909" s="141"/>
      <c r="AF909" s="141"/>
      <c r="AG909"/>
      <c r="AH909"/>
      <c r="AI909"/>
      <c r="AJ909"/>
      <c r="AK909" s="141"/>
    </row>
    <row r="910" spans="11:37" x14ac:dyDescent="0.25">
      <c r="K910" s="139"/>
      <c r="L910"/>
      <c r="M910" s="139"/>
      <c r="N910" s="139"/>
      <c r="O910"/>
      <c r="P910" s="139"/>
      <c r="Q910" s="139"/>
      <c r="R910"/>
      <c r="S910" s="139"/>
      <c r="T910" s="139"/>
      <c r="U910"/>
      <c r="V910"/>
      <c r="W910" s="140"/>
      <c r="X910" s="140"/>
      <c r="Y910" s="140"/>
      <c r="Z910" s="140"/>
      <c r="AA910" s="140"/>
      <c r="AB910" s="140"/>
      <c r="AC910" s="140"/>
      <c r="AD910" s="141"/>
      <c r="AE910" s="141"/>
      <c r="AF910" s="141"/>
      <c r="AG910"/>
      <c r="AH910"/>
      <c r="AI910"/>
      <c r="AJ910"/>
      <c r="AK910" s="141"/>
    </row>
    <row r="911" spans="11:37" x14ac:dyDescent="0.25">
      <c r="K911" s="139"/>
      <c r="L911"/>
      <c r="M911" s="139"/>
      <c r="N911" s="139"/>
      <c r="O911"/>
      <c r="P911" s="139"/>
      <c r="Q911" s="139"/>
      <c r="R911"/>
      <c r="S911" s="139"/>
      <c r="T911" s="139"/>
      <c r="U911"/>
      <c r="V911"/>
      <c r="W911" s="140"/>
      <c r="X911" s="140"/>
      <c r="Y911" s="140"/>
      <c r="Z911" s="140"/>
      <c r="AA911" s="140"/>
      <c r="AB911" s="140"/>
      <c r="AC911" s="140"/>
      <c r="AD911" s="141"/>
      <c r="AE911" s="141"/>
      <c r="AF911" s="141"/>
      <c r="AG911"/>
      <c r="AH911"/>
      <c r="AI911"/>
      <c r="AJ911"/>
      <c r="AK911" s="141"/>
    </row>
    <row r="912" spans="11:37" x14ac:dyDescent="0.25">
      <c r="K912" s="139"/>
      <c r="L912"/>
      <c r="M912" s="139"/>
      <c r="N912" s="139"/>
      <c r="O912"/>
      <c r="P912" s="139"/>
      <c r="Q912" s="139"/>
      <c r="R912"/>
      <c r="S912" s="139"/>
      <c r="T912" s="139"/>
      <c r="U912"/>
      <c r="V912"/>
      <c r="W912" s="140"/>
      <c r="X912" s="140"/>
      <c r="Y912" s="140"/>
      <c r="Z912" s="140"/>
      <c r="AA912" s="140"/>
      <c r="AB912" s="140"/>
      <c r="AC912" s="140"/>
      <c r="AD912" s="141"/>
      <c r="AE912" s="141"/>
      <c r="AF912" s="141"/>
      <c r="AG912"/>
      <c r="AH912"/>
      <c r="AI912"/>
      <c r="AJ912"/>
      <c r="AK912" s="141"/>
    </row>
    <row r="913" spans="11:37" x14ac:dyDescent="0.25">
      <c r="K913" s="139"/>
      <c r="L913"/>
      <c r="M913" s="139"/>
      <c r="N913" s="139"/>
      <c r="O913"/>
      <c r="P913" s="139"/>
      <c r="Q913" s="139"/>
      <c r="R913"/>
      <c r="S913" s="139"/>
      <c r="T913" s="139"/>
      <c r="U913"/>
      <c r="V913"/>
      <c r="W913" s="140"/>
      <c r="X913" s="140"/>
      <c r="Y913" s="140"/>
      <c r="Z913" s="140"/>
      <c r="AA913" s="140"/>
      <c r="AB913" s="140"/>
      <c r="AC913" s="140"/>
      <c r="AD913" s="141"/>
      <c r="AE913" s="141"/>
      <c r="AF913" s="141"/>
      <c r="AG913"/>
      <c r="AH913"/>
      <c r="AI913"/>
      <c r="AJ913"/>
      <c r="AK913" s="141"/>
    </row>
    <row r="914" spans="11:37" x14ac:dyDescent="0.25">
      <c r="K914" s="139"/>
      <c r="L914"/>
      <c r="M914" s="139"/>
      <c r="N914" s="139"/>
      <c r="O914"/>
      <c r="P914" s="139"/>
      <c r="Q914" s="139"/>
      <c r="R914"/>
      <c r="S914" s="139"/>
      <c r="T914" s="139"/>
      <c r="U914"/>
      <c r="V914"/>
      <c r="W914" s="140"/>
      <c r="X914" s="140"/>
      <c r="Y914" s="140"/>
      <c r="Z914" s="140"/>
      <c r="AA914" s="140"/>
      <c r="AB914" s="140"/>
      <c r="AC914" s="140"/>
      <c r="AD914" s="141"/>
      <c r="AE914" s="141"/>
      <c r="AF914" s="141"/>
      <c r="AG914"/>
      <c r="AH914"/>
      <c r="AI914"/>
      <c r="AJ914"/>
      <c r="AK914" s="141"/>
    </row>
    <row r="915" spans="11:37" x14ac:dyDescent="0.25">
      <c r="K915" s="139"/>
      <c r="L915"/>
      <c r="M915" s="139"/>
      <c r="N915" s="139"/>
      <c r="O915"/>
      <c r="P915" s="139"/>
      <c r="Q915" s="139"/>
      <c r="R915"/>
      <c r="S915" s="139"/>
      <c r="T915" s="139"/>
      <c r="U915"/>
      <c r="V915"/>
      <c r="W915" s="140"/>
      <c r="X915" s="140"/>
      <c r="Y915" s="140"/>
      <c r="Z915" s="140"/>
      <c r="AA915" s="140"/>
      <c r="AB915" s="140"/>
      <c r="AC915" s="140"/>
      <c r="AD915" s="141"/>
      <c r="AE915" s="141"/>
      <c r="AF915" s="141"/>
      <c r="AG915"/>
      <c r="AH915"/>
      <c r="AI915"/>
      <c r="AJ915"/>
      <c r="AK915" s="141"/>
    </row>
    <row r="916" spans="11:37" x14ac:dyDescent="0.25">
      <c r="K916" s="139"/>
      <c r="L916"/>
      <c r="M916" s="139"/>
      <c r="N916" s="139"/>
      <c r="O916"/>
      <c r="P916" s="139"/>
      <c r="Q916" s="139"/>
      <c r="R916"/>
      <c r="S916" s="139"/>
      <c r="T916" s="139"/>
      <c r="U916"/>
      <c r="V916"/>
      <c r="W916" s="140"/>
      <c r="X916" s="140"/>
      <c r="Y916" s="140"/>
      <c r="Z916" s="140"/>
      <c r="AA916" s="140"/>
      <c r="AB916" s="140"/>
      <c r="AC916" s="140"/>
      <c r="AD916" s="141"/>
      <c r="AE916" s="141"/>
      <c r="AF916" s="141"/>
      <c r="AG916"/>
      <c r="AH916"/>
      <c r="AI916"/>
      <c r="AJ916"/>
      <c r="AK916" s="141"/>
    </row>
    <row r="917" spans="11:37" x14ac:dyDescent="0.25">
      <c r="K917" s="139"/>
      <c r="L917"/>
      <c r="M917" s="139"/>
      <c r="N917" s="139"/>
      <c r="O917"/>
      <c r="P917" s="139"/>
      <c r="Q917" s="139"/>
      <c r="R917"/>
      <c r="S917" s="139"/>
      <c r="T917" s="139"/>
      <c r="U917"/>
      <c r="V917"/>
      <c r="W917" s="140"/>
      <c r="X917" s="140"/>
      <c r="Y917" s="140"/>
      <c r="Z917" s="140"/>
      <c r="AA917" s="140"/>
      <c r="AB917" s="140"/>
      <c r="AC917" s="140"/>
      <c r="AD917" s="141"/>
      <c r="AE917" s="141"/>
      <c r="AF917" s="141"/>
      <c r="AG917"/>
      <c r="AH917"/>
      <c r="AI917"/>
      <c r="AJ917"/>
      <c r="AK917" s="141"/>
    </row>
    <row r="918" spans="11:37" x14ac:dyDescent="0.25">
      <c r="K918" s="139"/>
      <c r="L918"/>
      <c r="M918" s="139"/>
      <c r="N918" s="139"/>
      <c r="O918"/>
      <c r="P918" s="139"/>
      <c r="Q918" s="139"/>
      <c r="R918"/>
      <c r="S918" s="139"/>
      <c r="T918" s="139"/>
      <c r="U918"/>
      <c r="V918"/>
      <c r="W918" s="140"/>
      <c r="X918" s="140"/>
      <c r="Y918" s="140"/>
      <c r="Z918" s="140"/>
      <c r="AA918" s="140"/>
      <c r="AB918" s="140"/>
      <c r="AC918" s="140"/>
      <c r="AD918" s="141"/>
      <c r="AE918" s="141"/>
      <c r="AF918" s="141"/>
      <c r="AG918"/>
      <c r="AH918"/>
      <c r="AI918"/>
      <c r="AJ918"/>
      <c r="AK918" s="141"/>
    </row>
    <row r="919" spans="11:37" x14ac:dyDescent="0.25">
      <c r="K919" s="139"/>
      <c r="L919"/>
      <c r="M919" s="139"/>
      <c r="N919" s="139"/>
      <c r="O919"/>
      <c r="P919" s="139"/>
      <c r="Q919" s="139"/>
      <c r="R919"/>
      <c r="S919" s="139"/>
      <c r="T919" s="139"/>
      <c r="U919"/>
      <c r="V919"/>
      <c r="W919" s="140"/>
      <c r="X919" s="140"/>
      <c r="Y919" s="140"/>
      <c r="Z919" s="140"/>
      <c r="AA919" s="140"/>
      <c r="AB919" s="140"/>
      <c r="AC919" s="140"/>
      <c r="AD919" s="141"/>
      <c r="AE919" s="141"/>
      <c r="AF919" s="141"/>
      <c r="AG919"/>
      <c r="AH919"/>
      <c r="AI919"/>
      <c r="AJ919"/>
      <c r="AK919" s="141"/>
    </row>
    <row r="920" spans="11:37" x14ac:dyDescent="0.25">
      <c r="K920" s="139"/>
      <c r="L920"/>
      <c r="M920" s="139"/>
      <c r="N920" s="139"/>
      <c r="O920"/>
      <c r="P920" s="139"/>
      <c r="Q920" s="139"/>
      <c r="R920"/>
      <c r="S920" s="139"/>
      <c r="T920" s="139"/>
      <c r="U920"/>
      <c r="V920"/>
      <c r="W920" s="140"/>
      <c r="X920" s="140"/>
      <c r="Y920" s="140"/>
      <c r="Z920" s="140"/>
      <c r="AA920" s="140"/>
      <c r="AB920" s="140"/>
      <c r="AC920" s="140"/>
      <c r="AD920" s="141"/>
      <c r="AE920" s="141"/>
      <c r="AF920" s="141"/>
      <c r="AG920"/>
      <c r="AH920"/>
      <c r="AI920"/>
      <c r="AJ920"/>
      <c r="AK920" s="141"/>
    </row>
    <row r="921" spans="11:37" x14ac:dyDescent="0.25">
      <c r="K921" s="139"/>
      <c r="L921"/>
      <c r="M921" s="139"/>
      <c r="N921" s="139"/>
      <c r="O921"/>
      <c r="P921" s="139"/>
      <c r="Q921" s="139"/>
      <c r="R921"/>
      <c r="S921" s="139"/>
      <c r="T921" s="139"/>
      <c r="U921"/>
      <c r="V921"/>
      <c r="W921" s="140"/>
      <c r="X921" s="140"/>
      <c r="Y921" s="140"/>
      <c r="Z921" s="140"/>
      <c r="AA921" s="140"/>
      <c r="AB921" s="140"/>
      <c r="AC921" s="140"/>
      <c r="AD921" s="141"/>
      <c r="AE921" s="141"/>
      <c r="AF921" s="141"/>
      <c r="AG921"/>
      <c r="AH921"/>
      <c r="AI921"/>
      <c r="AJ921"/>
      <c r="AK921" s="141"/>
    </row>
    <row r="922" spans="11:37" x14ac:dyDescent="0.25">
      <c r="K922" s="139"/>
      <c r="L922"/>
      <c r="M922" s="139"/>
      <c r="N922" s="139"/>
      <c r="O922"/>
      <c r="P922" s="139"/>
      <c r="Q922" s="139"/>
      <c r="R922"/>
      <c r="S922" s="139"/>
      <c r="T922" s="139"/>
      <c r="U922"/>
      <c r="V922"/>
      <c r="W922" s="140"/>
      <c r="X922" s="140"/>
      <c r="Y922" s="140"/>
      <c r="Z922" s="140"/>
      <c r="AA922" s="140"/>
      <c r="AB922" s="140"/>
      <c r="AC922" s="140"/>
      <c r="AD922" s="141"/>
      <c r="AE922" s="141"/>
      <c r="AF922" s="141"/>
      <c r="AG922"/>
      <c r="AH922"/>
      <c r="AI922"/>
      <c r="AJ922"/>
      <c r="AK922" s="141"/>
    </row>
    <row r="923" spans="11:37" x14ac:dyDescent="0.25">
      <c r="K923" s="139"/>
      <c r="L923"/>
      <c r="M923" s="139"/>
      <c r="N923" s="139"/>
      <c r="O923"/>
      <c r="P923" s="139"/>
      <c r="Q923" s="139"/>
      <c r="R923"/>
      <c r="S923" s="139"/>
      <c r="T923" s="139"/>
      <c r="U923"/>
      <c r="V923"/>
      <c r="W923" s="140"/>
      <c r="X923" s="140"/>
      <c r="Y923" s="140"/>
      <c r="Z923" s="140"/>
      <c r="AA923" s="140"/>
      <c r="AB923" s="140"/>
      <c r="AC923" s="140"/>
      <c r="AD923" s="141"/>
      <c r="AE923" s="141"/>
      <c r="AF923" s="141"/>
      <c r="AG923"/>
      <c r="AH923"/>
      <c r="AI923"/>
      <c r="AJ923"/>
      <c r="AK923" s="141"/>
    </row>
    <row r="924" spans="11:37" x14ac:dyDescent="0.25">
      <c r="K924" s="139"/>
      <c r="L924"/>
      <c r="M924" s="139"/>
      <c r="N924" s="139"/>
      <c r="O924"/>
      <c r="P924" s="139"/>
      <c r="Q924" s="139"/>
      <c r="R924"/>
      <c r="S924" s="139"/>
      <c r="T924" s="139"/>
      <c r="U924"/>
      <c r="V924"/>
      <c r="W924" s="140"/>
      <c r="X924" s="140"/>
      <c r="Y924" s="140"/>
      <c r="Z924" s="140"/>
      <c r="AA924" s="140"/>
      <c r="AB924" s="140"/>
      <c r="AC924" s="140"/>
      <c r="AD924" s="141"/>
      <c r="AE924" s="141"/>
      <c r="AF924" s="141"/>
      <c r="AG924"/>
      <c r="AH924"/>
      <c r="AI924"/>
      <c r="AJ924"/>
      <c r="AK924" s="141"/>
    </row>
    <row r="925" spans="11:37" x14ac:dyDescent="0.25">
      <c r="K925" s="139"/>
      <c r="L925"/>
      <c r="M925" s="139"/>
      <c r="N925" s="139"/>
      <c r="O925"/>
      <c r="P925" s="139"/>
      <c r="Q925" s="139"/>
      <c r="R925"/>
      <c r="S925" s="139"/>
      <c r="T925" s="139"/>
      <c r="U925"/>
      <c r="V925"/>
      <c r="W925" s="140"/>
      <c r="X925" s="140"/>
      <c r="Y925" s="140"/>
      <c r="Z925" s="140"/>
      <c r="AA925" s="140"/>
      <c r="AB925" s="140"/>
      <c r="AC925" s="140"/>
      <c r="AD925" s="141"/>
      <c r="AE925" s="141"/>
      <c r="AF925" s="141"/>
      <c r="AG925"/>
      <c r="AH925"/>
      <c r="AI925"/>
      <c r="AJ925"/>
      <c r="AK925" s="141"/>
    </row>
    <row r="926" spans="11:37" x14ac:dyDescent="0.25">
      <c r="K926" s="139"/>
      <c r="L926"/>
      <c r="M926" s="139"/>
      <c r="N926" s="139"/>
      <c r="O926"/>
      <c r="P926" s="139"/>
      <c r="Q926" s="139"/>
      <c r="R926"/>
      <c r="S926" s="139"/>
      <c r="T926" s="139"/>
      <c r="U926"/>
      <c r="V926"/>
      <c r="W926" s="140"/>
      <c r="X926" s="140"/>
      <c r="Y926" s="140"/>
      <c r="Z926" s="140"/>
      <c r="AA926" s="140"/>
      <c r="AB926" s="140"/>
      <c r="AC926" s="140"/>
      <c r="AD926" s="141"/>
      <c r="AE926" s="141"/>
      <c r="AF926" s="141"/>
      <c r="AG926"/>
      <c r="AH926"/>
      <c r="AI926"/>
      <c r="AJ926"/>
      <c r="AK926" s="141"/>
    </row>
    <row r="927" spans="11:37" x14ac:dyDescent="0.25">
      <c r="K927" s="139"/>
      <c r="L927"/>
      <c r="M927" s="139"/>
      <c r="N927" s="139"/>
      <c r="O927"/>
      <c r="P927" s="139"/>
      <c r="Q927" s="139"/>
      <c r="R927"/>
      <c r="S927" s="139"/>
      <c r="T927" s="139"/>
      <c r="U927"/>
      <c r="V927"/>
      <c r="W927" s="140"/>
      <c r="X927" s="140"/>
      <c r="Y927" s="140"/>
      <c r="Z927" s="140"/>
      <c r="AA927" s="140"/>
      <c r="AB927" s="140"/>
      <c r="AC927" s="140"/>
      <c r="AD927" s="141"/>
      <c r="AE927" s="141"/>
      <c r="AF927" s="141"/>
      <c r="AG927"/>
      <c r="AH927"/>
      <c r="AI927"/>
      <c r="AJ927"/>
      <c r="AK927" s="141"/>
    </row>
    <row r="928" spans="11:37" x14ac:dyDescent="0.25">
      <c r="K928" s="139"/>
      <c r="L928"/>
      <c r="M928" s="139"/>
      <c r="N928" s="139"/>
      <c r="O928"/>
      <c r="P928" s="139"/>
      <c r="Q928" s="139"/>
      <c r="R928"/>
      <c r="S928" s="139"/>
      <c r="T928" s="139"/>
      <c r="U928"/>
      <c r="V928"/>
      <c r="W928" s="140"/>
      <c r="X928" s="140"/>
      <c r="Y928" s="140"/>
      <c r="Z928" s="140"/>
      <c r="AA928" s="140"/>
      <c r="AB928" s="140"/>
      <c r="AC928" s="140"/>
      <c r="AD928" s="141"/>
      <c r="AE928" s="141"/>
      <c r="AF928" s="141"/>
      <c r="AG928"/>
      <c r="AH928"/>
      <c r="AI928"/>
      <c r="AJ928"/>
      <c r="AK928" s="141"/>
    </row>
    <row r="929" spans="11:37" x14ac:dyDescent="0.25">
      <c r="K929" s="139"/>
      <c r="L929"/>
      <c r="M929" s="139"/>
      <c r="N929" s="139"/>
      <c r="O929"/>
      <c r="P929" s="139"/>
      <c r="Q929" s="139"/>
      <c r="R929"/>
      <c r="S929" s="139"/>
      <c r="T929" s="139"/>
      <c r="U929"/>
      <c r="V929"/>
      <c r="W929" s="140"/>
      <c r="X929" s="140"/>
      <c r="Y929" s="140"/>
      <c r="Z929" s="140"/>
      <c r="AA929" s="140"/>
      <c r="AB929" s="140"/>
      <c r="AC929" s="140"/>
      <c r="AD929" s="141"/>
      <c r="AE929" s="141"/>
      <c r="AF929" s="141"/>
      <c r="AG929"/>
      <c r="AH929"/>
      <c r="AI929"/>
      <c r="AJ929"/>
      <c r="AK929" s="141"/>
    </row>
    <row r="930" spans="11:37" x14ac:dyDescent="0.25">
      <c r="K930" s="139"/>
      <c r="L930"/>
      <c r="M930" s="139"/>
      <c r="N930" s="139"/>
      <c r="O930"/>
      <c r="P930" s="139"/>
      <c r="Q930" s="139"/>
      <c r="R930"/>
      <c r="S930" s="139"/>
      <c r="T930" s="139"/>
      <c r="U930"/>
      <c r="V930"/>
      <c r="W930" s="140"/>
      <c r="X930" s="140"/>
      <c r="Y930" s="140"/>
      <c r="Z930" s="140"/>
      <c r="AA930" s="140"/>
      <c r="AB930" s="140"/>
      <c r="AC930" s="140"/>
      <c r="AD930" s="141"/>
      <c r="AE930" s="141"/>
      <c r="AF930" s="141"/>
      <c r="AG930"/>
      <c r="AH930"/>
      <c r="AI930"/>
      <c r="AJ930"/>
      <c r="AK930" s="141"/>
    </row>
    <row r="931" spans="11:37" x14ac:dyDescent="0.25">
      <c r="K931" s="139"/>
      <c r="L931"/>
      <c r="M931" s="139"/>
      <c r="N931" s="139"/>
      <c r="O931"/>
      <c r="P931" s="139"/>
      <c r="Q931" s="139"/>
      <c r="R931"/>
      <c r="S931" s="139"/>
      <c r="T931" s="139"/>
      <c r="U931"/>
      <c r="V931"/>
      <c r="W931" s="140"/>
      <c r="X931" s="140"/>
      <c r="Y931" s="140"/>
      <c r="Z931" s="140"/>
      <c r="AA931" s="140"/>
      <c r="AB931" s="140"/>
      <c r="AC931" s="140"/>
      <c r="AD931" s="141"/>
      <c r="AE931" s="141"/>
      <c r="AF931" s="141"/>
      <c r="AG931"/>
      <c r="AH931"/>
      <c r="AI931"/>
      <c r="AJ931"/>
      <c r="AK931" s="141"/>
    </row>
    <row r="932" spans="11:37" x14ac:dyDescent="0.25">
      <c r="K932" s="139"/>
      <c r="L932"/>
      <c r="M932" s="139"/>
      <c r="N932" s="139"/>
      <c r="O932"/>
      <c r="P932" s="139"/>
      <c r="Q932" s="139"/>
      <c r="R932"/>
      <c r="S932" s="139"/>
      <c r="T932" s="139"/>
      <c r="U932"/>
      <c r="V932"/>
      <c r="W932" s="140"/>
      <c r="X932" s="140"/>
      <c r="Y932" s="140"/>
      <c r="Z932" s="140"/>
      <c r="AA932" s="140"/>
      <c r="AB932" s="140"/>
      <c r="AC932" s="140"/>
      <c r="AD932" s="141"/>
      <c r="AE932" s="141"/>
      <c r="AF932" s="141"/>
      <c r="AG932"/>
      <c r="AH932"/>
      <c r="AI932"/>
      <c r="AJ932"/>
      <c r="AK932" s="141"/>
    </row>
    <row r="933" spans="11:37" x14ac:dyDescent="0.25">
      <c r="K933" s="139"/>
      <c r="L933"/>
      <c r="M933" s="139"/>
      <c r="N933" s="139"/>
      <c r="O933"/>
      <c r="P933" s="139"/>
      <c r="Q933" s="139"/>
      <c r="R933"/>
      <c r="S933" s="139"/>
      <c r="T933" s="139"/>
      <c r="U933"/>
      <c r="V933"/>
      <c r="W933" s="140"/>
      <c r="X933" s="140"/>
      <c r="Y933" s="140"/>
      <c r="Z933" s="140"/>
      <c r="AA933" s="140"/>
      <c r="AB933" s="140"/>
      <c r="AC933" s="140"/>
      <c r="AD933" s="141"/>
      <c r="AE933" s="141"/>
      <c r="AF933" s="141"/>
      <c r="AG933"/>
      <c r="AH933"/>
      <c r="AI933"/>
      <c r="AJ933"/>
      <c r="AK933" s="141"/>
    </row>
    <row r="934" spans="11:37" x14ac:dyDescent="0.25">
      <c r="K934" s="139"/>
      <c r="L934"/>
      <c r="M934" s="139"/>
      <c r="N934" s="139"/>
      <c r="O934"/>
      <c r="P934" s="139"/>
      <c r="Q934" s="139"/>
      <c r="R934"/>
      <c r="S934" s="139"/>
      <c r="T934" s="139"/>
      <c r="U934"/>
      <c r="V934"/>
      <c r="W934" s="140"/>
      <c r="X934" s="140"/>
      <c r="Y934" s="140"/>
      <c r="Z934" s="140"/>
      <c r="AA934" s="140"/>
      <c r="AB934" s="140"/>
      <c r="AC934" s="140"/>
      <c r="AD934" s="141"/>
      <c r="AE934" s="141"/>
      <c r="AF934" s="141"/>
      <c r="AG934"/>
      <c r="AH934"/>
      <c r="AI934"/>
      <c r="AJ934"/>
      <c r="AK934" s="141"/>
    </row>
    <row r="935" spans="11:37" x14ac:dyDescent="0.25">
      <c r="K935" s="139"/>
      <c r="L935"/>
      <c r="M935" s="139"/>
      <c r="N935" s="139"/>
      <c r="O935"/>
      <c r="P935" s="139"/>
      <c r="Q935" s="139"/>
      <c r="R935"/>
      <c r="S935" s="139"/>
      <c r="T935" s="139"/>
      <c r="U935"/>
      <c r="V935"/>
      <c r="W935" s="140"/>
      <c r="X935" s="140"/>
      <c r="Y935" s="140"/>
      <c r="Z935" s="140"/>
      <c r="AA935" s="140"/>
      <c r="AB935" s="140"/>
      <c r="AC935" s="140"/>
      <c r="AD935" s="141"/>
      <c r="AE935" s="141"/>
      <c r="AF935" s="141"/>
      <c r="AG935"/>
      <c r="AH935"/>
      <c r="AI935"/>
      <c r="AJ935"/>
      <c r="AK935" s="141"/>
    </row>
    <row r="936" spans="11:37" x14ac:dyDescent="0.25">
      <c r="K936" s="139"/>
      <c r="L936"/>
      <c r="M936" s="139"/>
      <c r="N936" s="139"/>
      <c r="O936"/>
      <c r="P936" s="139"/>
      <c r="Q936" s="139"/>
      <c r="R936"/>
      <c r="S936" s="139"/>
      <c r="T936" s="139"/>
      <c r="U936"/>
      <c r="V936"/>
      <c r="W936" s="140"/>
      <c r="X936" s="140"/>
      <c r="Y936" s="140"/>
      <c r="Z936" s="140"/>
      <c r="AA936" s="140"/>
      <c r="AB936" s="140"/>
      <c r="AC936" s="140"/>
      <c r="AD936" s="141"/>
      <c r="AE936" s="141"/>
      <c r="AF936" s="141"/>
      <c r="AG936"/>
      <c r="AH936"/>
      <c r="AI936"/>
      <c r="AJ936"/>
      <c r="AK936" s="141"/>
    </row>
    <row r="937" spans="11:37" x14ac:dyDescent="0.25">
      <c r="K937" s="139"/>
      <c r="L937"/>
      <c r="M937" s="139"/>
      <c r="N937" s="139"/>
      <c r="O937"/>
      <c r="P937" s="139"/>
      <c r="Q937" s="139"/>
      <c r="R937"/>
      <c r="S937" s="139"/>
      <c r="T937" s="139"/>
      <c r="U937"/>
      <c r="V937"/>
      <c r="W937" s="140"/>
      <c r="X937" s="140"/>
      <c r="Y937" s="140"/>
      <c r="Z937" s="140"/>
      <c r="AA937" s="140"/>
      <c r="AB937" s="140"/>
      <c r="AC937" s="140"/>
      <c r="AD937" s="141"/>
      <c r="AE937" s="141"/>
      <c r="AF937" s="141"/>
      <c r="AG937"/>
      <c r="AH937"/>
      <c r="AI937"/>
      <c r="AJ937"/>
      <c r="AK937" s="141"/>
    </row>
    <row r="938" spans="11:37" x14ac:dyDescent="0.25">
      <c r="K938" s="139"/>
      <c r="L938"/>
      <c r="M938" s="139"/>
      <c r="N938" s="139"/>
      <c r="O938"/>
      <c r="P938" s="139"/>
      <c r="Q938" s="139"/>
      <c r="R938"/>
      <c r="S938" s="139"/>
      <c r="T938" s="139"/>
      <c r="U938"/>
      <c r="V938"/>
      <c r="W938" s="140"/>
      <c r="X938" s="140"/>
      <c r="Y938" s="140"/>
      <c r="Z938" s="140"/>
      <c r="AA938" s="140"/>
      <c r="AB938" s="140"/>
      <c r="AC938" s="140"/>
      <c r="AD938" s="141"/>
      <c r="AE938" s="141"/>
      <c r="AF938" s="141"/>
      <c r="AG938"/>
      <c r="AH938"/>
      <c r="AI938"/>
      <c r="AJ938"/>
      <c r="AK938" s="141"/>
    </row>
    <row r="939" spans="11:37" x14ac:dyDescent="0.25">
      <c r="K939" s="139"/>
      <c r="L939"/>
      <c r="M939" s="139"/>
      <c r="N939" s="139"/>
      <c r="O939"/>
      <c r="P939" s="139"/>
      <c r="Q939" s="139"/>
      <c r="R939"/>
      <c r="S939" s="139"/>
      <c r="T939" s="139"/>
      <c r="U939"/>
      <c r="V939"/>
      <c r="W939" s="140"/>
      <c r="X939" s="140"/>
      <c r="Y939" s="140"/>
      <c r="Z939" s="140"/>
      <c r="AA939" s="140"/>
      <c r="AB939" s="140"/>
      <c r="AC939" s="140"/>
      <c r="AD939" s="141"/>
      <c r="AE939" s="141"/>
      <c r="AF939" s="141"/>
      <c r="AG939"/>
      <c r="AH939"/>
      <c r="AI939"/>
      <c r="AJ939"/>
      <c r="AK939" s="141"/>
    </row>
    <row r="940" spans="11:37" x14ac:dyDescent="0.25">
      <c r="K940" s="139"/>
      <c r="L940"/>
      <c r="M940" s="139"/>
      <c r="N940" s="139"/>
      <c r="O940"/>
      <c r="P940" s="139"/>
      <c r="Q940" s="139"/>
      <c r="R940"/>
      <c r="S940" s="139"/>
      <c r="T940" s="139"/>
      <c r="U940"/>
      <c r="V940"/>
      <c r="W940" s="140"/>
      <c r="X940" s="140"/>
      <c r="Y940" s="140"/>
      <c r="Z940" s="140"/>
      <c r="AA940" s="140"/>
      <c r="AB940" s="140"/>
      <c r="AC940" s="140"/>
      <c r="AD940" s="141"/>
      <c r="AE940" s="141"/>
      <c r="AF940" s="141"/>
      <c r="AG940"/>
      <c r="AH940"/>
      <c r="AI940"/>
      <c r="AJ940"/>
      <c r="AK940" s="141"/>
    </row>
    <row r="941" spans="11:37" x14ac:dyDescent="0.25">
      <c r="K941" s="139"/>
      <c r="L941"/>
      <c r="M941" s="139"/>
      <c r="N941" s="139"/>
      <c r="O941"/>
      <c r="P941" s="139"/>
      <c r="Q941" s="139"/>
      <c r="R941"/>
      <c r="S941" s="139"/>
      <c r="T941" s="139"/>
      <c r="U941"/>
      <c r="V941"/>
      <c r="W941" s="140"/>
      <c r="X941" s="140"/>
      <c r="Y941" s="140"/>
      <c r="Z941" s="140"/>
      <c r="AA941" s="140"/>
      <c r="AB941" s="140"/>
      <c r="AC941" s="140"/>
      <c r="AD941" s="141"/>
      <c r="AE941" s="141"/>
      <c r="AF941" s="141"/>
      <c r="AG941"/>
      <c r="AH941"/>
      <c r="AI941"/>
      <c r="AJ941"/>
      <c r="AK941" s="141"/>
    </row>
    <row r="942" spans="11:37" x14ac:dyDescent="0.25">
      <c r="K942" s="139"/>
      <c r="L942"/>
      <c r="M942" s="139"/>
      <c r="N942" s="139"/>
      <c r="O942"/>
      <c r="P942" s="139"/>
      <c r="Q942" s="139"/>
      <c r="R942"/>
      <c r="S942" s="139"/>
      <c r="T942" s="139"/>
      <c r="U942"/>
      <c r="V942"/>
      <c r="W942" s="140"/>
      <c r="X942" s="140"/>
      <c r="Y942" s="140"/>
      <c r="Z942" s="140"/>
      <c r="AA942" s="140"/>
      <c r="AB942" s="140"/>
      <c r="AC942" s="140"/>
      <c r="AD942" s="141"/>
      <c r="AE942" s="141"/>
      <c r="AF942" s="141"/>
      <c r="AG942"/>
      <c r="AH942"/>
      <c r="AI942"/>
      <c r="AJ942"/>
      <c r="AK942" s="141"/>
    </row>
    <row r="943" spans="11:37" x14ac:dyDescent="0.25">
      <c r="K943" s="139"/>
      <c r="L943"/>
      <c r="M943" s="139"/>
      <c r="N943" s="139"/>
      <c r="O943"/>
      <c r="P943" s="139"/>
      <c r="Q943" s="139"/>
      <c r="R943"/>
      <c r="S943" s="139"/>
      <c r="T943" s="139"/>
      <c r="U943"/>
      <c r="V943"/>
      <c r="W943" s="140"/>
      <c r="X943" s="140"/>
      <c r="Y943" s="140"/>
      <c r="Z943" s="140"/>
      <c r="AA943" s="140"/>
      <c r="AB943" s="140"/>
      <c r="AC943" s="140"/>
      <c r="AD943" s="141"/>
      <c r="AE943" s="141"/>
      <c r="AF943" s="141"/>
      <c r="AG943"/>
      <c r="AH943"/>
      <c r="AI943"/>
      <c r="AJ943"/>
      <c r="AK943" s="141"/>
    </row>
    <row r="944" spans="11:37" x14ac:dyDescent="0.25">
      <c r="K944" s="139"/>
      <c r="L944"/>
      <c r="M944" s="139"/>
      <c r="N944" s="139"/>
      <c r="O944"/>
      <c r="P944" s="139"/>
      <c r="Q944" s="139"/>
      <c r="R944"/>
      <c r="S944" s="139"/>
      <c r="T944" s="139"/>
      <c r="U944"/>
      <c r="V944"/>
      <c r="W944" s="140"/>
      <c r="X944" s="140"/>
      <c r="Y944" s="140"/>
      <c r="Z944" s="140"/>
      <c r="AA944" s="140"/>
      <c r="AB944" s="140"/>
      <c r="AC944" s="140"/>
      <c r="AD944" s="141"/>
      <c r="AE944" s="141"/>
      <c r="AF944" s="141"/>
      <c r="AG944"/>
      <c r="AH944"/>
      <c r="AI944"/>
      <c r="AJ944"/>
      <c r="AK944" s="141"/>
    </row>
    <row r="945" spans="11:37" x14ac:dyDescent="0.25">
      <c r="K945" s="139"/>
      <c r="L945"/>
      <c r="M945" s="139"/>
      <c r="N945" s="139"/>
      <c r="O945"/>
      <c r="P945" s="139"/>
      <c r="Q945" s="139"/>
      <c r="R945"/>
      <c r="S945" s="139"/>
      <c r="T945" s="139"/>
      <c r="U945"/>
      <c r="V945"/>
      <c r="W945" s="140"/>
      <c r="X945" s="140"/>
      <c r="Y945" s="140"/>
      <c r="Z945" s="140"/>
      <c r="AA945" s="140"/>
      <c r="AB945" s="140"/>
      <c r="AC945" s="140"/>
      <c r="AD945" s="141"/>
      <c r="AE945" s="141"/>
      <c r="AF945" s="141"/>
      <c r="AG945"/>
      <c r="AH945"/>
      <c r="AI945"/>
      <c r="AJ945"/>
      <c r="AK945" s="141"/>
    </row>
    <row r="946" spans="11:37" x14ac:dyDescent="0.25">
      <c r="K946" s="139"/>
      <c r="L946"/>
      <c r="M946" s="139"/>
      <c r="N946" s="139"/>
      <c r="O946"/>
      <c r="P946" s="139"/>
      <c r="Q946" s="139"/>
      <c r="R946"/>
      <c r="S946" s="139"/>
      <c r="T946" s="139"/>
      <c r="U946"/>
      <c r="V946"/>
      <c r="W946" s="140"/>
      <c r="X946" s="140"/>
      <c r="Y946" s="140"/>
      <c r="Z946" s="140"/>
      <c r="AA946" s="140"/>
      <c r="AB946" s="140"/>
      <c r="AC946" s="140"/>
      <c r="AD946" s="141"/>
      <c r="AE946" s="141"/>
      <c r="AF946" s="141"/>
      <c r="AG946"/>
      <c r="AH946"/>
      <c r="AI946"/>
      <c r="AJ946"/>
      <c r="AK946" s="141"/>
    </row>
    <row r="947" spans="11:37" x14ac:dyDescent="0.25">
      <c r="K947" s="139"/>
      <c r="L947"/>
      <c r="M947" s="139"/>
      <c r="N947" s="139"/>
      <c r="O947"/>
      <c r="P947" s="139"/>
      <c r="Q947" s="139"/>
      <c r="R947"/>
      <c r="S947" s="139"/>
      <c r="T947" s="139"/>
      <c r="U947"/>
      <c r="V947"/>
      <c r="W947" s="140"/>
      <c r="X947" s="140"/>
      <c r="Y947" s="140"/>
      <c r="Z947" s="140"/>
      <c r="AA947" s="140"/>
      <c r="AB947" s="140"/>
      <c r="AC947" s="140"/>
      <c r="AD947" s="141"/>
      <c r="AE947" s="141"/>
      <c r="AF947" s="141"/>
      <c r="AG947"/>
      <c r="AH947"/>
      <c r="AI947"/>
      <c r="AJ947"/>
      <c r="AK947" s="141"/>
    </row>
    <row r="948" spans="11:37" x14ac:dyDescent="0.25">
      <c r="K948" s="139"/>
      <c r="L948"/>
      <c r="M948" s="139"/>
      <c r="N948" s="139"/>
      <c r="O948"/>
      <c r="P948" s="139"/>
      <c r="Q948" s="139"/>
      <c r="R948"/>
      <c r="S948" s="139"/>
      <c r="T948" s="139"/>
      <c r="U948"/>
      <c r="V948"/>
      <c r="W948" s="140"/>
      <c r="X948" s="140"/>
      <c r="Y948" s="140"/>
      <c r="Z948" s="140"/>
      <c r="AA948" s="140"/>
      <c r="AB948" s="140"/>
      <c r="AC948" s="140"/>
      <c r="AD948" s="141"/>
      <c r="AE948" s="141"/>
      <c r="AF948" s="141"/>
      <c r="AG948"/>
      <c r="AH948"/>
      <c r="AI948"/>
      <c r="AJ948"/>
      <c r="AK948" s="141"/>
    </row>
    <row r="949" spans="11:37" x14ac:dyDescent="0.25">
      <c r="K949" s="139"/>
      <c r="L949"/>
      <c r="M949" s="139"/>
      <c r="N949" s="139"/>
      <c r="O949"/>
      <c r="P949" s="139"/>
      <c r="Q949" s="139"/>
      <c r="R949"/>
      <c r="S949" s="139"/>
      <c r="T949" s="139"/>
      <c r="U949"/>
      <c r="V949"/>
      <c r="W949" s="140"/>
      <c r="X949" s="140"/>
      <c r="Y949" s="140"/>
      <c r="Z949" s="140"/>
      <c r="AA949" s="140"/>
      <c r="AB949" s="140"/>
      <c r="AC949" s="140"/>
      <c r="AD949" s="141"/>
      <c r="AE949" s="141"/>
      <c r="AF949" s="141"/>
      <c r="AG949"/>
      <c r="AH949"/>
      <c r="AI949"/>
      <c r="AJ949"/>
      <c r="AK949" s="141"/>
    </row>
    <row r="950" spans="11:37" x14ac:dyDescent="0.25">
      <c r="K950" s="139"/>
      <c r="L950"/>
      <c r="M950" s="139"/>
      <c r="N950" s="139"/>
      <c r="O950"/>
      <c r="P950" s="139"/>
      <c r="Q950" s="139"/>
      <c r="R950"/>
      <c r="S950" s="139"/>
      <c r="T950" s="139"/>
      <c r="U950"/>
      <c r="V950"/>
      <c r="W950" s="140"/>
      <c r="X950" s="140"/>
      <c r="Y950" s="140"/>
      <c r="Z950" s="140"/>
      <c r="AA950" s="140"/>
      <c r="AB950" s="140"/>
      <c r="AC950" s="140"/>
      <c r="AD950" s="141"/>
      <c r="AE950" s="141"/>
      <c r="AF950" s="141"/>
      <c r="AG950"/>
      <c r="AH950"/>
      <c r="AI950"/>
      <c r="AJ950"/>
      <c r="AK950" s="141"/>
    </row>
    <row r="951" spans="11:37" x14ac:dyDescent="0.25">
      <c r="K951" s="139"/>
      <c r="L951"/>
      <c r="M951" s="139"/>
      <c r="N951" s="139"/>
      <c r="O951"/>
      <c r="P951" s="139"/>
      <c r="Q951" s="139"/>
      <c r="R951"/>
      <c r="S951" s="139"/>
      <c r="T951" s="139"/>
      <c r="U951"/>
      <c r="V951"/>
      <c r="W951" s="140"/>
      <c r="X951" s="140"/>
      <c r="Y951" s="140"/>
      <c r="Z951" s="140"/>
      <c r="AA951" s="140"/>
      <c r="AB951" s="140"/>
      <c r="AC951" s="140"/>
      <c r="AD951" s="141"/>
      <c r="AE951" s="141"/>
      <c r="AF951" s="141"/>
      <c r="AG951"/>
      <c r="AH951"/>
      <c r="AI951"/>
      <c r="AJ951"/>
      <c r="AK951" s="141"/>
    </row>
    <row r="952" spans="11:37" x14ac:dyDescent="0.25">
      <c r="K952" s="139"/>
      <c r="L952"/>
      <c r="M952" s="139"/>
      <c r="N952" s="139"/>
      <c r="O952"/>
      <c r="P952" s="139"/>
      <c r="Q952" s="139"/>
      <c r="R952"/>
      <c r="S952" s="139"/>
      <c r="T952" s="139"/>
      <c r="U952"/>
      <c r="V952"/>
      <c r="W952" s="140"/>
      <c r="X952" s="140"/>
      <c r="Y952" s="140"/>
      <c r="Z952" s="140"/>
      <c r="AA952" s="140"/>
      <c r="AB952" s="140"/>
      <c r="AC952" s="140"/>
      <c r="AD952" s="141"/>
      <c r="AE952" s="141"/>
      <c r="AF952" s="141"/>
      <c r="AG952"/>
      <c r="AH952"/>
      <c r="AI952"/>
      <c r="AJ952"/>
      <c r="AK952" s="141"/>
    </row>
    <row r="953" spans="11:37" x14ac:dyDescent="0.25">
      <c r="K953" s="139"/>
      <c r="L953"/>
      <c r="M953" s="139"/>
      <c r="N953" s="139"/>
      <c r="O953"/>
      <c r="P953" s="139"/>
      <c r="Q953" s="139"/>
      <c r="R953"/>
      <c r="S953" s="139"/>
      <c r="T953" s="139"/>
      <c r="U953"/>
      <c r="V953"/>
      <c r="W953" s="140"/>
      <c r="X953" s="140"/>
      <c r="Y953" s="140"/>
      <c r="Z953" s="140"/>
      <c r="AA953" s="140"/>
      <c r="AB953" s="140"/>
      <c r="AC953" s="140"/>
      <c r="AD953" s="141"/>
      <c r="AE953" s="141"/>
      <c r="AF953" s="141"/>
      <c r="AG953"/>
      <c r="AH953"/>
      <c r="AI953"/>
      <c r="AJ953"/>
      <c r="AK953" s="141"/>
    </row>
    <row r="954" spans="11:37" x14ac:dyDescent="0.25">
      <c r="K954" s="139"/>
      <c r="L954"/>
      <c r="M954" s="139"/>
      <c r="N954" s="139"/>
      <c r="O954"/>
      <c r="P954" s="139"/>
      <c r="Q954" s="139"/>
      <c r="R954"/>
      <c r="S954" s="139"/>
      <c r="T954" s="139"/>
      <c r="U954"/>
      <c r="V954"/>
      <c r="W954" s="140"/>
      <c r="X954" s="140"/>
      <c r="Y954" s="140"/>
      <c r="Z954" s="140"/>
      <c r="AA954" s="140"/>
      <c r="AB954" s="140"/>
      <c r="AC954" s="140"/>
      <c r="AD954" s="141"/>
      <c r="AE954" s="141"/>
      <c r="AF954" s="141"/>
      <c r="AG954"/>
      <c r="AH954"/>
      <c r="AI954"/>
      <c r="AJ954"/>
      <c r="AK954" s="141"/>
    </row>
    <row r="955" spans="11:37" x14ac:dyDescent="0.25">
      <c r="K955" s="139"/>
      <c r="L955"/>
      <c r="M955" s="139"/>
      <c r="N955" s="139"/>
      <c r="O955"/>
      <c r="P955" s="139"/>
      <c r="Q955" s="139"/>
      <c r="R955"/>
      <c r="S955" s="139"/>
      <c r="T955" s="139"/>
      <c r="U955"/>
      <c r="V955"/>
      <c r="W955" s="140"/>
      <c r="X955" s="140"/>
      <c r="Y955" s="140"/>
      <c r="Z955" s="140"/>
      <c r="AA955" s="140"/>
      <c r="AB955" s="140"/>
      <c r="AC955" s="140"/>
      <c r="AD955" s="141"/>
      <c r="AE955" s="141"/>
      <c r="AF955" s="141"/>
      <c r="AG955"/>
      <c r="AH955"/>
      <c r="AI955"/>
      <c r="AJ955"/>
      <c r="AK955" s="141"/>
    </row>
    <row r="956" spans="11:37" x14ac:dyDescent="0.25">
      <c r="K956" s="139"/>
      <c r="L956"/>
      <c r="M956" s="139"/>
      <c r="N956" s="139"/>
      <c r="O956"/>
      <c r="P956" s="139"/>
      <c r="Q956" s="139"/>
      <c r="R956"/>
      <c r="S956" s="139"/>
      <c r="T956" s="139"/>
      <c r="U956"/>
      <c r="V956"/>
      <c r="W956" s="140"/>
      <c r="X956" s="140"/>
      <c r="Y956" s="140"/>
      <c r="Z956" s="140"/>
      <c r="AA956" s="140"/>
      <c r="AB956" s="140"/>
      <c r="AC956" s="140"/>
      <c r="AD956" s="141"/>
      <c r="AE956" s="141"/>
      <c r="AF956" s="141"/>
      <c r="AG956"/>
      <c r="AH956"/>
      <c r="AI956"/>
      <c r="AJ956"/>
      <c r="AK956" s="141"/>
    </row>
    <row r="957" spans="11:37" x14ac:dyDescent="0.25">
      <c r="K957" s="139"/>
      <c r="L957"/>
      <c r="M957" s="139"/>
      <c r="N957" s="139"/>
      <c r="O957"/>
      <c r="P957" s="139"/>
      <c r="Q957" s="139"/>
      <c r="R957"/>
      <c r="S957" s="139"/>
      <c r="T957" s="139"/>
      <c r="U957"/>
      <c r="V957"/>
      <c r="W957" s="140"/>
      <c r="X957" s="140"/>
      <c r="Y957" s="140"/>
      <c r="Z957" s="140"/>
      <c r="AA957" s="140"/>
      <c r="AB957" s="140"/>
      <c r="AC957" s="140"/>
      <c r="AD957" s="141"/>
      <c r="AE957" s="141"/>
      <c r="AF957" s="141"/>
      <c r="AG957"/>
      <c r="AH957"/>
      <c r="AI957"/>
      <c r="AJ957"/>
      <c r="AK957" s="141"/>
    </row>
    <row r="958" spans="11:37" x14ac:dyDescent="0.25">
      <c r="K958" s="139"/>
      <c r="L958"/>
      <c r="M958" s="139"/>
      <c r="N958" s="139"/>
      <c r="O958"/>
      <c r="P958" s="139"/>
      <c r="Q958" s="139"/>
      <c r="R958"/>
      <c r="S958" s="139"/>
      <c r="T958" s="139"/>
      <c r="U958"/>
      <c r="V958"/>
      <c r="W958" s="140"/>
      <c r="X958" s="140"/>
      <c r="Y958" s="140"/>
      <c r="Z958" s="140"/>
      <c r="AA958" s="140"/>
      <c r="AB958" s="140"/>
      <c r="AC958" s="140"/>
      <c r="AD958" s="141"/>
      <c r="AE958" s="141"/>
      <c r="AF958" s="141"/>
      <c r="AG958"/>
      <c r="AH958"/>
      <c r="AI958"/>
      <c r="AJ958"/>
      <c r="AK958" s="141"/>
    </row>
    <row r="959" spans="11:37" x14ac:dyDescent="0.25">
      <c r="K959" s="139"/>
      <c r="L959"/>
      <c r="M959" s="139"/>
      <c r="N959" s="139"/>
      <c r="O959"/>
      <c r="P959" s="139"/>
      <c r="Q959" s="139"/>
      <c r="R959"/>
      <c r="S959" s="139"/>
      <c r="T959" s="139"/>
      <c r="U959"/>
      <c r="V959"/>
      <c r="W959" s="140"/>
      <c r="X959" s="140"/>
      <c r="Y959" s="140"/>
      <c r="Z959" s="140"/>
      <c r="AA959" s="140"/>
      <c r="AB959" s="140"/>
      <c r="AC959" s="140"/>
      <c r="AD959" s="141"/>
      <c r="AE959" s="141"/>
      <c r="AF959" s="141"/>
      <c r="AG959"/>
      <c r="AH959"/>
      <c r="AI959"/>
      <c r="AJ959"/>
      <c r="AK959" s="141"/>
    </row>
    <row r="960" spans="11:37" x14ac:dyDescent="0.25">
      <c r="K960" s="139"/>
      <c r="L960"/>
      <c r="M960" s="139"/>
      <c r="N960" s="139"/>
      <c r="O960"/>
      <c r="P960" s="139"/>
      <c r="Q960" s="139"/>
      <c r="R960"/>
      <c r="S960" s="139"/>
      <c r="T960" s="139"/>
      <c r="U960"/>
      <c r="V960"/>
      <c r="W960" s="140"/>
      <c r="X960" s="140"/>
      <c r="Y960" s="140"/>
      <c r="Z960" s="140"/>
      <c r="AA960" s="140"/>
      <c r="AB960" s="140"/>
      <c r="AC960" s="140"/>
      <c r="AD960" s="141"/>
      <c r="AE960" s="141"/>
      <c r="AF960" s="141"/>
      <c r="AG960"/>
      <c r="AH960"/>
      <c r="AI960"/>
      <c r="AJ960"/>
      <c r="AK960" s="141"/>
    </row>
    <row r="961" spans="11:37" x14ac:dyDescent="0.25">
      <c r="K961" s="139"/>
      <c r="L961"/>
      <c r="M961" s="139"/>
      <c r="N961" s="139"/>
      <c r="O961"/>
      <c r="P961" s="139"/>
      <c r="Q961" s="139"/>
      <c r="R961"/>
      <c r="S961" s="139"/>
      <c r="T961" s="139"/>
      <c r="U961"/>
      <c r="V961"/>
      <c r="W961" s="140"/>
      <c r="X961" s="140"/>
      <c r="Y961" s="140"/>
      <c r="Z961" s="140"/>
      <c r="AA961" s="140"/>
      <c r="AB961" s="140"/>
      <c r="AC961" s="140"/>
      <c r="AD961" s="141"/>
      <c r="AE961" s="141"/>
      <c r="AF961" s="141"/>
      <c r="AG961"/>
      <c r="AH961"/>
      <c r="AI961"/>
      <c r="AJ961"/>
      <c r="AK961" s="141"/>
    </row>
    <row r="962" spans="11:37" x14ac:dyDescent="0.25">
      <c r="K962" s="139"/>
      <c r="L962"/>
      <c r="M962" s="139"/>
      <c r="N962" s="139"/>
      <c r="O962"/>
      <c r="P962" s="139"/>
      <c r="Q962" s="139"/>
      <c r="R962"/>
      <c r="S962" s="139"/>
      <c r="T962" s="139"/>
      <c r="U962"/>
      <c r="V962"/>
      <c r="W962" s="140"/>
      <c r="X962" s="140"/>
      <c r="Y962" s="140"/>
      <c r="Z962" s="140"/>
      <c r="AA962" s="140"/>
      <c r="AB962" s="140"/>
      <c r="AC962" s="140"/>
      <c r="AD962" s="141"/>
      <c r="AE962" s="141"/>
      <c r="AF962" s="141"/>
      <c r="AG962"/>
      <c r="AH962"/>
      <c r="AI962"/>
      <c r="AJ962"/>
      <c r="AK962" s="141"/>
    </row>
    <row r="963" spans="11:37" x14ac:dyDescent="0.25">
      <c r="K963" s="139"/>
      <c r="L963"/>
      <c r="M963" s="139"/>
      <c r="N963" s="139"/>
      <c r="O963"/>
      <c r="P963" s="139"/>
      <c r="Q963" s="139"/>
      <c r="R963"/>
      <c r="S963" s="139"/>
      <c r="T963" s="139"/>
      <c r="U963"/>
      <c r="V963"/>
      <c r="W963" s="140"/>
      <c r="X963" s="140"/>
      <c r="Y963" s="140"/>
      <c r="Z963" s="140"/>
      <c r="AA963" s="140"/>
      <c r="AB963" s="140"/>
      <c r="AC963" s="140"/>
      <c r="AD963" s="141"/>
      <c r="AE963" s="141"/>
      <c r="AF963" s="141"/>
      <c r="AG963"/>
      <c r="AH963"/>
      <c r="AI963"/>
      <c r="AJ963"/>
      <c r="AK963" s="141"/>
    </row>
    <row r="964" spans="11:37" x14ac:dyDescent="0.25">
      <c r="K964" s="139"/>
      <c r="L964"/>
      <c r="M964" s="139"/>
      <c r="N964" s="139"/>
      <c r="O964"/>
      <c r="P964" s="139"/>
      <c r="Q964" s="139"/>
      <c r="R964"/>
      <c r="S964" s="139"/>
      <c r="T964" s="139"/>
      <c r="U964"/>
      <c r="V964"/>
      <c r="W964" s="140"/>
      <c r="X964" s="140"/>
      <c r="Y964" s="140"/>
      <c r="Z964" s="140"/>
      <c r="AA964" s="140"/>
      <c r="AB964" s="140"/>
      <c r="AC964" s="140"/>
      <c r="AD964" s="141"/>
      <c r="AE964" s="141"/>
      <c r="AF964" s="141"/>
      <c r="AG964"/>
      <c r="AH964"/>
      <c r="AI964"/>
      <c r="AJ964"/>
      <c r="AK964" s="141"/>
    </row>
    <row r="965" spans="11:37" x14ac:dyDescent="0.25">
      <c r="K965" s="139"/>
      <c r="L965"/>
      <c r="M965" s="139"/>
      <c r="N965" s="139"/>
      <c r="O965"/>
      <c r="P965" s="139"/>
      <c r="Q965" s="139"/>
      <c r="R965"/>
      <c r="S965" s="139"/>
      <c r="T965" s="139"/>
      <c r="U965"/>
      <c r="V965"/>
      <c r="W965" s="140"/>
      <c r="X965" s="140"/>
      <c r="Y965" s="140"/>
      <c r="Z965" s="140"/>
      <c r="AA965" s="140"/>
      <c r="AB965" s="140"/>
      <c r="AC965" s="140"/>
      <c r="AD965" s="141"/>
      <c r="AE965" s="141"/>
      <c r="AF965" s="141"/>
      <c r="AG965"/>
      <c r="AH965"/>
      <c r="AI965"/>
      <c r="AJ965"/>
      <c r="AK965" s="141"/>
    </row>
    <row r="966" spans="11:37" x14ac:dyDescent="0.25">
      <c r="K966" s="139"/>
      <c r="L966"/>
      <c r="M966" s="139"/>
      <c r="N966" s="139"/>
      <c r="O966"/>
      <c r="P966" s="139"/>
      <c r="Q966" s="139"/>
      <c r="R966"/>
      <c r="S966" s="139"/>
      <c r="T966" s="139"/>
      <c r="U966"/>
      <c r="V966"/>
      <c r="W966" s="140"/>
      <c r="X966" s="140"/>
      <c r="Y966" s="140"/>
      <c r="Z966" s="140"/>
      <c r="AA966" s="140"/>
      <c r="AB966" s="140"/>
      <c r="AC966" s="140"/>
      <c r="AD966" s="141"/>
      <c r="AE966" s="141"/>
      <c r="AF966" s="141"/>
      <c r="AG966"/>
      <c r="AH966"/>
      <c r="AI966"/>
      <c r="AJ966"/>
      <c r="AK966" s="141"/>
    </row>
    <row r="967" spans="11:37" x14ac:dyDescent="0.25">
      <c r="K967" s="139"/>
      <c r="L967"/>
      <c r="M967" s="139"/>
      <c r="N967" s="139"/>
      <c r="O967"/>
      <c r="P967" s="139"/>
      <c r="Q967" s="139"/>
      <c r="R967"/>
      <c r="S967" s="139"/>
      <c r="T967" s="139"/>
      <c r="U967"/>
      <c r="V967"/>
      <c r="W967" s="140"/>
      <c r="X967" s="140"/>
      <c r="Y967" s="140"/>
      <c r="Z967" s="140"/>
      <c r="AA967" s="140"/>
      <c r="AB967" s="140"/>
      <c r="AC967" s="140"/>
      <c r="AD967" s="141"/>
      <c r="AE967" s="141"/>
      <c r="AF967" s="141"/>
      <c r="AG967"/>
      <c r="AH967"/>
      <c r="AI967"/>
      <c r="AJ967"/>
      <c r="AK967" s="141"/>
    </row>
    <row r="968" spans="11:37" x14ac:dyDescent="0.25">
      <c r="K968" s="139"/>
      <c r="L968"/>
      <c r="M968" s="139"/>
      <c r="N968" s="139"/>
      <c r="O968"/>
      <c r="P968" s="139"/>
      <c r="Q968" s="139"/>
      <c r="R968"/>
      <c r="S968" s="139"/>
      <c r="T968" s="139"/>
      <c r="U968"/>
      <c r="V968"/>
      <c r="W968" s="140"/>
      <c r="X968" s="140"/>
      <c r="Y968" s="140"/>
      <c r="Z968" s="140"/>
      <c r="AA968" s="140"/>
      <c r="AB968" s="140"/>
      <c r="AC968" s="140"/>
      <c r="AD968" s="141"/>
      <c r="AE968" s="141"/>
      <c r="AF968" s="141"/>
      <c r="AG968"/>
      <c r="AH968"/>
      <c r="AI968"/>
      <c r="AJ968"/>
      <c r="AK968" s="141"/>
    </row>
    <row r="969" spans="11:37" x14ac:dyDescent="0.25">
      <c r="K969" s="139"/>
      <c r="L969"/>
      <c r="M969" s="139"/>
      <c r="N969" s="139"/>
      <c r="O969"/>
      <c r="P969" s="139"/>
      <c r="Q969" s="139"/>
      <c r="R969"/>
      <c r="S969" s="139"/>
      <c r="T969" s="139"/>
      <c r="U969"/>
      <c r="V969"/>
      <c r="W969" s="140"/>
      <c r="X969" s="140"/>
      <c r="Y969" s="140"/>
      <c r="Z969" s="140"/>
      <c r="AA969" s="140"/>
      <c r="AB969" s="140"/>
      <c r="AC969" s="140"/>
      <c r="AD969" s="141"/>
      <c r="AE969" s="141"/>
      <c r="AF969" s="141"/>
      <c r="AG969"/>
      <c r="AH969"/>
      <c r="AI969"/>
      <c r="AJ969"/>
      <c r="AK969" s="141"/>
    </row>
    <row r="970" spans="11:37" x14ac:dyDescent="0.25">
      <c r="K970" s="139"/>
      <c r="L970"/>
      <c r="M970" s="139"/>
      <c r="N970" s="139"/>
      <c r="O970"/>
      <c r="P970" s="139"/>
      <c r="Q970" s="139"/>
      <c r="R970"/>
      <c r="S970" s="139"/>
      <c r="T970" s="139"/>
      <c r="U970"/>
      <c r="V970"/>
      <c r="W970" s="140"/>
      <c r="X970" s="140"/>
      <c r="Y970" s="140"/>
      <c r="Z970" s="140"/>
      <c r="AA970" s="140"/>
      <c r="AB970" s="140"/>
      <c r="AC970" s="140"/>
      <c r="AD970" s="141"/>
      <c r="AE970" s="141"/>
      <c r="AF970" s="141"/>
      <c r="AG970"/>
      <c r="AH970"/>
      <c r="AI970"/>
      <c r="AJ970"/>
      <c r="AK970" s="141"/>
    </row>
    <row r="971" spans="11:37" x14ac:dyDescent="0.25">
      <c r="K971" s="139"/>
      <c r="L971"/>
      <c r="M971" s="139"/>
      <c r="N971" s="139"/>
      <c r="O971"/>
      <c r="P971" s="139"/>
      <c r="Q971" s="139"/>
      <c r="R971"/>
      <c r="S971" s="139"/>
      <c r="T971" s="139"/>
      <c r="U971"/>
      <c r="V971"/>
      <c r="W971" s="140"/>
      <c r="X971" s="140"/>
      <c r="Y971" s="140"/>
      <c r="Z971" s="140"/>
      <c r="AA971" s="140"/>
      <c r="AB971" s="140"/>
      <c r="AC971" s="140"/>
      <c r="AD971" s="141"/>
      <c r="AE971" s="141"/>
      <c r="AF971" s="141"/>
      <c r="AG971"/>
      <c r="AH971"/>
      <c r="AI971"/>
      <c r="AJ971"/>
      <c r="AK971" s="141"/>
    </row>
    <row r="972" spans="11:37" x14ac:dyDescent="0.25">
      <c r="K972" s="139"/>
      <c r="L972"/>
      <c r="M972" s="139"/>
      <c r="N972" s="139"/>
      <c r="O972"/>
      <c r="P972" s="139"/>
      <c r="Q972" s="139"/>
      <c r="R972"/>
      <c r="S972" s="139"/>
      <c r="T972" s="139"/>
      <c r="U972"/>
      <c r="V972"/>
      <c r="W972" s="140"/>
      <c r="X972" s="140"/>
      <c r="Y972" s="140"/>
      <c r="Z972" s="140"/>
      <c r="AA972" s="140"/>
      <c r="AB972" s="140"/>
      <c r="AC972" s="140"/>
      <c r="AD972" s="141"/>
      <c r="AE972" s="141"/>
      <c r="AF972" s="141"/>
      <c r="AG972"/>
      <c r="AH972"/>
      <c r="AI972"/>
      <c r="AJ972"/>
      <c r="AK972" s="141"/>
    </row>
    <row r="973" spans="11:37" x14ac:dyDescent="0.25">
      <c r="K973" s="139"/>
      <c r="L973"/>
      <c r="M973" s="139"/>
      <c r="N973" s="139"/>
      <c r="O973"/>
      <c r="P973" s="139"/>
      <c r="Q973" s="139"/>
      <c r="R973"/>
      <c r="S973" s="139"/>
      <c r="T973" s="139"/>
      <c r="U973"/>
      <c r="V973"/>
      <c r="W973" s="140"/>
      <c r="X973" s="140"/>
      <c r="Y973" s="140"/>
      <c r="Z973" s="140"/>
      <c r="AA973" s="140"/>
      <c r="AB973" s="140"/>
      <c r="AC973" s="140"/>
      <c r="AD973" s="141"/>
      <c r="AE973" s="141"/>
      <c r="AF973" s="141"/>
      <c r="AG973"/>
      <c r="AH973"/>
      <c r="AI973"/>
      <c r="AJ973"/>
      <c r="AK973" s="141"/>
    </row>
    <row r="974" spans="11:37" x14ac:dyDescent="0.25">
      <c r="K974" s="139"/>
      <c r="L974"/>
      <c r="M974" s="139"/>
      <c r="N974" s="139"/>
      <c r="O974"/>
      <c r="P974" s="139"/>
      <c r="Q974" s="139"/>
      <c r="R974"/>
      <c r="S974" s="139"/>
      <c r="T974" s="139"/>
      <c r="U974"/>
      <c r="V974"/>
      <c r="W974" s="140"/>
      <c r="X974" s="140"/>
      <c r="Y974" s="140"/>
      <c r="Z974" s="140"/>
      <c r="AA974" s="140"/>
      <c r="AB974" s="140"/>
      <c r="AC974" s="140"/>
      <c r="AD974" s="141"/>
      <c r="AE974" s="141"/>
      <c r="AF974" s="141"/>
      <c r="AG974"/>
      <c r="AH974"/>
      <c r="AI974"/>
      <c r="AJ974"/>
      <c r="AK974" s="141"/>
    </row>
    <row r="975" spans="11:37" x14ac:dyDescent="0.25">
      <c r="K975" s="139"/>
      <c r="L975"/>
      <c r="M975" s="139"/>
      <c r="N975" s="139"/>
      <c r="O975"/>
      <c r="P975" s="139"/>
      <c r="Q975" s="139"/>
      <c r="R975"/>
      <c r="S975" s="139"/>
      <c r="T975" s="139"/>
      <c r="U975"/>
      <c r="V975"/>
      <c r="W975" s="140"/>
      <c r="X975" s="140"/>
      <c r="Y975" s="140"/>
      <c r="Z975" s="140"/>
      <c r="AA975" s="140"/>
      <c r="AB975" s="140"/>
      <c r="AC975" s="140"/>
      <c r="AD975" s="141"/>
      <c r="AE975" s="141"/>
      <c r="AF975" s="141"/>
      <c r="AG975"/>
      <c r="AH975"/>
      <c r="AI975"/>
      <c r="AJ975"/>
      <c r="AK975" s="141"/>
    </row>
    <row r="976" spans="11:37" x14ac:dyDescent="0.25">
      <c r="K976" s="139"/>
      <c r="L976"/>
      <c r="M976" s="139"/>
      <c r="N976" s="139"/>
      <c r="O976"/>
      <c r="P976" s="139"/>
      <c r="Q976" s="139"/>
      <c r="R976"/>
      <c r="S976" s="139"/>
      <c r="T976" s="139"/>
      <c r="U976"/>
      <c r="V976"/>
      <c r="W976" s="140"/>
      <c r="X976" s="140"/>
      <c r="Y976" s="140"/>
      <c r="Z976" s="140"/>
      <c r="AA976" s="140"/>
      <c r="AB976" s="140"/>
      <c r="AC976" s="140"/>
      <c r="AD976" s="141"/>
      <c r="AE976" s="141"/>
      <c r="AF976" s="141"/>
      <c r="AG976"/>
      <c r="AH976"/>
      <c r="AI976"/>
      <c r="AJ976"/>
      <c r="AK976" s="141"/>
    </row>
    <row r="977" spans="11:37" x14ac:dyDescent="0.25">
      <c r="K977" s="139"/>
      <c r="L977"/>
      <c r="M977" s="139"/>
      <c r="N977" s="139"/>
      <c r="O977"/>
      <c r="P977" s="139"/>
      <c r="Q977" s="139"/>
      <c r="R977"/>
      <c r="S977" s="139"/>
      <c r="T977" s="139"/>
      <c r="U977"/>
      <c r="V977"/>
      <c r="W977" s="140"/>
      <c r="X977" s="140"/>
      <c r="Y977" s="140"/>
      <c r="Z977" s="140"/>
      <c r="AA977" s="140"/>
      <c r="AB977" s="140"/>
      <c r="AC977" s="140"/>
      <c r="AD977" s="141"/>
      <c r="AE977" s="141"/>
      <c r="AF977" s="141"/>
      <c r="AG977"/>
      <c r="AH977"/>
      <c r="AI977"/>
      <c r="AJ977"/>
      <c r="AK977" s="141"/>
    </row>
    <row r="978" spans="11:37" x14ac:dyDescent="0.25">
      <c r="K978" s="139"/>
      <c r="L978"/>
      <c r="M978" s="139"/>
      <c r="N978" s="139"/>
      <c r="O978"/>
      <c r="P978" s="139"/>
      <c r="Q978" s="139"/>
      <c r="R978"/>
      <c r="S978" s="139"/>
      <c r="T978" s="139"/>
      <c r="U978"/>
      <c r="V978"/>
      <c r="W978" s="140"/>
      <c r="X978" s="140"/>
      <c r="Y978" s="140"/>
      <c r="Z978" s="140"/>
      <c r="AA978" s="140"/>
      <c r="AB978" s="140"/>
      <c r="AC978" s="140"/>
      <c r="AD978" s="141"/>
      <c r="AE978" s="141"/>
      <c r="AF978" s="141"/>
      <c r="AG978"/>
      <c r="AH978"/>
      <c r="AI978"/>
      <c r="AJ978"/>
      <c r="AK978" s="141"/>
    </row>
    <row r="979" spans="11:37" x14ac:dyDescent="0.25">
      <c r="K979" s="139"/>
      <c r="L979"/>
      <c r="M979" s="139"/>
      <c r="N979" s="139"/>
      <c r="O979"/>
      <c r="P979" s="139"/>
      <c r="Q979" s="139"/>
      <c r="R979"/>
      <c r="S979" s="139"/>
      <c r="T979" s="139"/>
      <c r="U979"/>
      <c r="V979"/>
      <c r="W979" s="140"/>
      <c r="X979" s="140"/>
      <c r="Y979" s="140"/>
      <c r="Z979" s="140"/>
      <c r="AA979" s="140"/>
      <c r="AB979" s="140"/>
      <c r="AC979" s="140"/>
      <c r="AD979" s="141"/>
      <c r="AE979" s="141"/>
      <c r="AF979" s="141"/>
      <c r="AG979"/>
      <c r="AH979"/>
      <c r="AI979"/>
      <c r="AJ979"/>
      <c r="AK979" s="141"/>
    </row>
    <row r="980" spans="11:37" x14ac:dyDescent="0.25">
      <c r="K980" s="139"/>
      <c r="L980"/>
      <c r="M980" s="139"/>
      <c r="N980" s="139"/>
      <c r="O980"/>
      <c r="P980" s="139"/>
      <c r="Q980" s="139"/>
      <c r="R980"/>
      <c r="S980" s="139"/>
      <c r="T980" s="139"/>
      <c r="U980"/>
      <c r="V980"/>
      <c r="W980" s="140"/>
      <c r="X980" s="140"/>
      <c r="Y980" s="140"/>
      <c r="Z980" s="140"/>
      <c r="AA980" s="140"/>
      <c r="AB980" s="140"/>
      <c r="AC980" s="140"/>
      <c r="AD980" s="141"/>
      <c r="AE980" s="141"/>
      <c r="AF980" s="141"/>
      <c r="AG980"/>
      <c r="AH980"/>
      <c r="AI980"/>
      <c r="AJ980"/>
      <c r="AK980" s="141"/>
    </row>
    <row r="981" spans="11:37" x14ac:dyDescent="0.25">
      <c r="K981" s="139"/>
      <c r="L981"/>
      <c r="M981" s="139"/>
      <c r="N981" s="139"/>
      <c r="O981"/>
      <c r="P981" s="139"/>
      <c r="Q981" s="139"/>
      <c r="R981"/>
      <c r="S981" s="139"/>
      <c r="T981" s="139"/>
      <c r="U981"/>
      <c r="V981"/>
      <c r="W981" s="140"/>
      <c r="X981" s="140"/>
      <c r="Y981" s="140"/>
      <c r="Z981" s="140"/>
      <c r="AA981" s="140"/>
      <c r="AB981" s="140"/>
      <c r="AC981" s="140"/>
      <c r="AD981" s="141"/>
      <c r="AE981" s="141"/>
      <c r="AF981" s="141"/>
      <c r="AG981"/>
      <c r="AH981"/>
      <c r="AI981"/>
      <c r="AJ981"/>
      <c r="AK981" s="141"/>
    </row>
    <row r="982" spans="11:37" x14ac:dyDescent="0.25">
      <c r="K982" s="139"/>
      <c r="L982"/>
      <c r="M982" s="139"/>
      <c r="N982" s="139"/>
      <c r="O982"/>
      <c r="P982" s="139"/>
      <c r="Q982" s="139"/>
      <c r="R982"/>
      <c r="S982" s="139"/>
      <c r="T982" s="139"/>
      <c r="U982"/>
      <c r="V982"/>
      <c r="W982" s="140"/>
      <c r="X982" s="140"/>
      <c r="Y982" s="140"/>
      <c r="Z982" s="140"/>
      <c r="AA982" s="140"/>
      <c r="AB982" s="140"/>
      <c r="AC982" s="140"/>
      <c r="AD982" s="141"/>
      <c r="AE982" s="141"/>
      <c r="AF982" s="141"/>
      <c r="AG982"/>
      <c r="AH982"/>
      <c r="AI982"/>
      <c r="AJ982"/>
      <c r="AK982" s="141"/>
    </row>
    <row r="983" spans="11:37" x14ac:dyDescent="0.25">
      <c r="K983" s="139"/>
      <c r="L983"/>
      <c r="M983" s="139"/>
      <c r="N983" s="139"/>
      <c r="O983"/>
      <c r="P983" s="139"/>
      <c r="Q983" s="139"/>
      <c r="R983"/>
      <c r="S983" s="139"/>
      <c r="T983" s="139"/>
      <c r="U983"/>
      <c r="V983"/>
      <c r="W983" s="140"/>
      <c r="X983" s="140"/>
      <c r="Y983" s="140"/>
      <c r="Z983" s="140"/>
      <c r="AA983" s="140"/>
      <c r="AB983" s="140"/>
      <c r="AC983" s="140"/>
      <c r="AD983" s="141"/>
      <c r="AE983" s="141"/>
      <c r="AF983" s="141"/>
      <c r="AG983"/>
      <c r="AH983"/>
      <c r="AI983"/>
      <c r="AJ983"/>
      <c r="AK983" s="141"/>
    </row>
    <row r="984" spans="11:37" x14ac:dyDescent="0.25">
      <c r="K984" s="139"/>
      <c r="L984"/>
      <c r="M984" s="139"/>
      <c r="N984" s="139"/>
      <c r="O984"/>
      <c r="P984" s="139"/>
      <c r="Q984" s="139"/>
      <c r="R984"/>
      <c r="S984" s="139"/>
      <c r="T984" s="139"/>
      <c r="U984"/>
      <c r="V984"/>
      <c r="W984" s="140"/>
      <c r="X984" s="140"/>
      <c r="Y984" s="140"/>
      <c r="Z984" s="140"/>
      <c r="AA984" s="140"/>
      <c r="AB984" s="140"/>
      <c r="AC984" s="140"/>
      <c r="AD984" s="141"/>
      <c r="AE984" s="141"/>
      <c r="AF984" s="141"/>
      <c r="AG984"/>
      <c r="AH984"/>
      <c r="AI984"/>
      <c r="AJ984"/>
      <c r="AK984" s="141"/>
    </row>
    <row r="985" spans="11:37" x14ac:dyDescent="0.25">
      <c r="K985" s="139"/>
      <c r="L985"/>
      <c r="M985" s="139"/>
      <c r="N985" s="139"/>
      <c r="O985"/>
      <c r="P985" s="139"/>
      <c r="Q985" s="139"/>
      <c r="R985"/>
      <c r="S985" s="139"/>
      <c r="T985" s="139"/>
      <c r="U985"/>
      <c r="V985"/>
      <c r="W985" s="140"/>
      <c r="X985" s="140"/>
      <c r="Y985" s="140"/>
      <c r="Z985" s="140"/>
      <c r="AA985" s="140"/>
      <c r="AB985" s="140"/>
      <c r="AC985" s="140"/>
      <c r="AD985" s="141"/>
      <c r="AE985" s="141"/>
      <c r="AF985" s="141"/>
      <c r="AG985"/>
      <c r="AH985"/>
      <c r="AI985"/>
      <c r="AJ985"/>
      <c r="AK985" s="141"/>
    </row>
    <row r="986" spans="11:37" x14ac:dyDescent="0.25">
      <c r="K986" s="139"/>
      <c r="L986"/>
      <c r="M986" s="139"/>
      <c r="N986" s="139"/>
      <c r="O986"/>
      <c r="P986" s="139"/>
      <c r="Q986" s="139"/>
      <c r="R986"/>
      <c r="S986" s="139"/>
      <c r="T986" s="139"/>
      <c r="U986"/>
      <c r="V986"/>
      <c r="W986" s="140"/>
      <c r="X986" s="140"/>
      <c r="Y986" s="140"/>
      <c r="Z986" s="140"/>
      <c r="AA986" s="140"/>
      <c r="AB986" s="140"/>
      <c r="AC986" s="140"/>
      <c r="AD986" s="141"/>
      <c r="AE986" s="141"/>
      <c r="AF986" s="141"/>
      <c r="AG986"/>
      <c r="AH986"/>
      <c r="AI986"/>
      <c r="AJ986"/>
      <c r="AK986" s="141"/>
    </row>
    <row r="987" spans="11:37" x14ac:dyDescent="0.25">
      <c r="K987" s="139"/>
      <c r="L987"/>
      <c r="M987" s="139"/>
      <c r="N987" s="139"/>
      <c r="O987"/>
      <c r="P987" s="139"/>
      <c r="Q987" s="139"/>
      <c r="R987"/>
      <c r="S987" s="139"/>
      <c r="T987" s="139"/>
      <c r="U987"/>
      <c r="V987"/>
      <c r="W987" s="140"/>
      <c r="X987" s="140"/>
      <c r="Y987" s="140"/>
      <c r="Z987" s="140"/>
      <c r="AA987" s="140"/>
      <c r="AB987" s="140"/>
      <c r="AC987" s="140"/>
      <c r="AD987" s="141"/>
      <c r="AE987" s="141"/>
      <c r="AF987" s="141"/>
      <c r="AG987"/>
      <c r="AH987"/>
      <c r="AI987"/>
      <c r="AJ987"/>
      <c r="AK987" s="141"/>
    </row>
    <row r="988" spans="11:37" x14ac:dyDescent="0.25">
      <c r="K988" s="139"/>
      <c r="L988"/>
      <c r="M988" s="139"/>
      <c r="N988" s="139"/>
      <c r="O988"/>
      <c r="P988" s="139"/>
      <c r="Q988" s="139"/>
      <c r="R988"/>
      <c r="S988" s="139"/>
      <c r="T988" s="139"/>
      <c r="U988"/>
      <c r="V988"/>
      <c r="W988" s="140"/>
      <c r="X988" s="140"/>
      <c r="Y988" s="140"/>
      <c r="Z988" s="140"/>
      <c r="AA988" s="140"/>
      <c r="AB988" s="140"/>
      <c r="AC988" s="140"/>
      <c r="AD988" s="141"/>
      <c r="AE988" s="141"/>
      <c r="AF988" s="141"/>
      <c r="AG988"/>
      <c r="AH988"/>
      <c r="AI988"/>
      <c r="AJ988"/>
      <c r="AK988" s="141"/>
    </row>
    <row r="989" spans="11:37" x14ac:dyDescent="0.25">
      <c r="K989" s="139"/>
      <c r="L989"/>
      <c r="M989" s="139"/>
      <c r="N989" s="139"/>
      <c r="O989"/>
      <c r="P989" s="139"/>
      <c r="Q989" s="139"/>
      <c r="R989"/>
      <c r="S989" s="139"/>
      <c r="T989" s="139"/>
      <c r="U989"/>
      <c r="V989"/>
      <c r="W989" s="140"/>
      <c r="X989" s="140"/>
      <c r="Y989" s="140"/>
      <c r="Z989" s="140"/>
      <c r="AA989" s="140"/>
      <c r="AB989" s="140"/>
      <c r="AC989" s="140"/>
      <c r="AD989" s="141"/>
      <c r="AE989" s="141"/>
      <c r="AF989" s="141"/>
      <c r="AG989"/>
      <c r="AH989"/>
      <c r="AI989"/>
      <c r="AJ989"/>
      <c r="AK989" s="141"/>
    </row>
    <row r="990" spans="11:37" x14ac:dyDescent="0.25">
      <c r="K990" s="139"/>
      <c r="L990"/>
      <c r="M990" s="139"/>
      <c r="N990" s="139"/>
      <c r="O990"/>
      <c r="P990" s="139"/>
      <c r="Q990" s="139"/>
      <c r="R990"/>
      <c r="S990" s="139"/>
      <c r="T990" s="139"/>
      <c r="U990"/>
      <c r="V990"/>
      <c r="W990" s="140"/>
      <c r="X990" s="140"/>
      <c r="Y990" s="140"/>
      <c r="Z990" s="140"/>
      <c r="AA990" s="140"/>
      <c r="AB990" s="140"/>
      <c r="AC990" s="140"/>
      <c r="AD990" s="141"/>
      <c r="AE990" s="141"/>
      <c r="AF990" s="141"/>
      <c r="AG990"/>
      <c r="AH990"/>
      <c r="AI990"/>
      <c r="AJ990"/>
      <c r="AK990" s="141"/>
    </row>
    <row r="991" spans="11:37" x14ac:dyDescent="0.25">
      <c r="K991" s="139"/>
      <c r="L991"/>
      <c r="M991" s="139"/>
      <c r="N991" s="139"/>
      <c r="O991"/>
      <c r="P991" s="139"/>
      <c r="Q991" s="139"/>
      <c r="R991"/>
      <c r="S991" s="139"/>
      <c r="T991" s="139"/>
      <c r="U991"/>
      <c r="V991"/>
      <c r="W991" s="140"/>
      <c r="X991" s="140"/>
      <c r="Y991" s="140"/>
      <c r="Z991" s="140"/>
      <c r="AA991" s="140"/>
      <c r="AB991" s="140"/>
      <c r="AC991" s="140"/>
      <c r="AD991" s="141"/>
      <c r="AE991" s="141"/>
      <c r="AF991" s="141"/>
      <c r="AG991"/>
      <c r="AH991"/>
      <c r="AI991"/>
      <c r="AJ991"/>
      <c r="AK991" s="141"/>
    </row>
    <row r="992" spans="11:37" x14ac:dyDescent="0.25">
      <c r="K992" s="139"/>
      <c r="L992"/>
      <c r="M992" s="139"/>
      <c r="N992" s="139"/>
      <c r="O992"/>
      <c r="P992" s="139"/>
      <c r="Q992" s="139"/>
      <c r="R992"/>
      <c r="S992" s="139"/>
      <c r="T992" s="139"/>
      <c r="U992"/>
      <c r="V992"/>
      <c r="W992" s="140"/>
      <c r="X992" s="140"/>
      <c r="Y992" s="140"/>
      <c r="Z992" s="140"/>
      <c r="AA992" s="140"/>
      <c r="AB992" s="140"/>
      <c r="AC992" s="140"/>
      <c r="AD992" s="141"/>
      <c r="AE992" s="141"/>
      <c r="AF992" s="141"/>
      <c r="AG992"/>
      <c r="AH992"/>
      <c r="AI992"/>
      <c r="AJ992"/>
      <c r="AK992" s="141"/>
    </row>
    <row r="993" spans="11:37" x14ac:dyDescent="0.25">
      <c r="K993" s="139"/>
      <c r="L993"/>
      <c r="M993" s="139"/>
      <c r="N993" s="139"/>
      <c r="O993"/>
      <c r="P993" s="139"/>
      <c r="Q993" s="139"/>
      <c r="R993"/>
      <c r="S993" s="139"/>
      <c r="T993" s="139"/>
      <c r="U993"/>
      <c r="V993"/>
      <c r="W993" s="140"/>
      <c r="X993" s="140"/>
      <c r="Y993" s="140"/>
      <c r="Z993" s="140"/>
      <c r="AA993" s="140"/>
      <c r="AB993" s="140"/>
      <c r="AC993" s="140"/>
      <c r="AD993" s="141"/>
      <c r="AE993" s="141"/>
      <c r="AF993" s="141"/>
      <c r="AG993"/>
      <c r="AH993"/>
      <c r="AI993"/>
      <c r="AJ993"/>
      <c r="AK993" s="141"/>
    </row>
    <row r="994" spans="11:37" x14ac:dyDescent="0.25">
      <c r="K994" s="139"/>
      <c r="L994"/>
      <c r="M994" s="139"/>
      <c r="N994" s="139"/>
      <c r="O994"/>
      <c r="P994" s="139"/>
      <c r="Q994" s="139"/>
      <c r="R994"/>
      <c r="S994" s="139"/>
      <c r="T994" s="139"/>
      <c r="U994"/>
      <c r="V994"/>
      <c r="W994" s="140"/>
      <c r="X994" s="140"/>
      <c r="Y994" s="140"/>
      <c r="Z994" s="140"/>
      <c r="AA994" s="140"/>
      <c r="AB994" s="140"/>
      <c r="AC994" s="140"/>
      <c r="AD994" s="141"/>
      <c r="AE994" s="141"/>
      <c r="AF994" s="141"/>
      <c r="AG994"/>
      <c r="AH994"/>
      <c r="AI994"/>
      <c r="AJ994"/>
      <c r="AK994" s="141"/>
    </row>
    <row r="995" spans="11:37" x14ac:dyDescent="0.25">
      <c r="K995" s="139"/>
      <c r="L995"/>
      <c r="M995" s="139"/>
      <c r="N995" s="139"/>
      <c r="O995"/>
      <c r="P995" s="139"/>
      <c r="Q995" s="139"/>
      <c r="R995"/>
      <c r="S995" s="139"/>
      <c r="T995" s="139"/>
      <c r="U995"/>
      <c r="V995"/>
      <c r="W995" s="140"/>
      <c r="X995" s="140"/>
      <c r="Y995" s="140"/>
      <c r="Z995" s="140"/>
      <c r="AA995" s="140"/>
      <c r="AB995" s="140"/>
      <c r="AC995" s="140"/>
      <c r="AD995" s="141"/>
      <c r="AE995" s="141"/>
      <c r="AF995" s="141"/>
      <c r="AG995"/>
      <c r="AH995"/>
      <c r="AI995"/>
      <c r="AJ995"/>
      <c r="AK995" s="141"/>
    </row>
    <row r="996" spans="11:37" x14ac:dyDescent="0.25">
      <c r="K996" s="139"/>
      <c r="L996"/>
      <c r="M996" s="139"/>
      <c r="N996" s="139"/>
      <c r="O996"/>
      <c r="P996" s="139"/>
      <c r="Q996" s="139"/>
      <c r="R996"/>
      <c r="S996" s="139"/>
      <c r="T996" s="139"/>
      <c r="U996"/>
      <c r="V996"/>
      <c r="W996" s="140"/>
      <c r="X996" s="140"/>
      <c r="Y996" s="140"/>
      <c r="Z996" s="140"/>
      <c r="AA996" s="140"/>
      <c r="AB996" s="140"/>
      <c r="AC996" s="140"/>
      <c r="AD996" s="141"/>
      <c r="AE996" s="141"/>
      <c r="AF996" s="141"/>
      <c r="AG996"/>
      <c r="AH996"/>
      <c r="AI996"/>
      <c r="AJ996"/>
      <c r="AK996" s="141"/>
    </row>
    <row r="997" spans="11:37" x14ac:dyDescent="0.25">
      <c r="K997" s="139"/>
      <c r="L997"/>
      <c r="M997" s="139"/>
      <c r="N997" s="139"/>
      <c r="O997"/>
      <c r="P997" s="139"/>
      <c r="Q997" s="139"/>
      <c r="R997"/>
      <c r="S997" s="139"/>
      <c r="T997" s="139"/>
      <c r="U997"/>
      <c r="V997"/>
      <c r="W997" s="140"/>
      <c r="X997" s="140"/>
      <c r="Y997" s="140"/>
      <c r="Z997" s="140"/>
      <c r="AA997" s="140"/>
      <c r="AB997" s="140"/>
      <c r="AC997" s="140"/>
      <c r="AD997" s="141"/>
      <c r="AE997" s="141"/>
      <c r="AF997" s="141"/>
      <c r="AG997"/>
      <c r="AH997"/>
      <c r="AI997"/>
      <c r="AJ997"/>
      <c r="AK997" s="141"/>
    </row>
    <row r="998" spans="11:37" x14ac:dyDescent="0.25">
      <c r="K998" s="139"/>
      <c r="L998"/>
      <c r="M998" s="139"/>
      <c r="N998" s="139"/>
      <c r="O998"/>
      <c r="P998" s="139"/>
      <c r="Q998" s="139"/>
      <c r="R998"/>
      <c r="S998" s="139"/>
      <c r="T998" s="139"/>
      <c r="U998"/>
      <c r="V998"/>
      <c r="W998" s="140"/>
      <c r="X998" s="140"/>
      <c r="Y998" s="140"/>
      <c r="Z998" s="140"/>
      <c r="AA998" s="140"/>
      <c r="AB998" s="140"/>
      <c r="AC998" s="140"/>
      <c r="AD998" s="141"/>
      <c r="AE998" s="141"/>
      <c r="AF998" s="141"/>
      <c r="AG998"/>
      <c r="AH998"/>
      <c r="AI998"/>
      <c r="AJ998"/>
      <c r="AK998" s="141"/>
    </row>
    <row r="999" spans="11:37" x14ac:dyDescent="0.25">
      <c r="K999" s="139"/>
      <c r="L999"/>
      <c r="M999" s="139"/>
      <c r="N999" s="139"/>
      <c r="O999"/>
      <c r="P999" s="139"/>
      <c r="Q999" s="139"/>
      <c r="R999"/>
      <c r="S999" s="139"/>
      <c r="T999" s="139"/>
      <c r="U999"/>
      <c r="V999"/>
      <c r="W999" s="140"/>
      <c r="X999" s="140"/>
      <c r="Y999" s="140"/>
      <c r="Z999" s="140"/>
      <c r="AA999" s="140"/>
      <c r="AB999" s="140"/>
      <c r="AC999" s="140"/>
      <c r="AD999" s="141"/>
      <c r="AE999" s="141"/>
      <c r="AF999" s="141"/>
      <c r="AG999"/>
      <c r="AH999"/>
      <c r="AI999"/>
      <c r="AJ999"/>
      <c r="AK999" s="141"/>
    </row>
    <row r="1000" spans="11:37" x14ac:dyDescent="0.25">
      <c r="K1000" s="139"/>
      <c r="L1000"/>
      <c r="M1000" s="139"/>
      <c r="N1000" s="139"/>
      <c r="O1000"/>
      <c r="P1000" s="139"/>
      <c r="Q1000" s="139"/>
      <c r="R1000"/>
      <c r="S1000" s="139"/>
      <c r="T1000" s="139"/>
      <c r="U1000"/>
      <c r="V1000"/>
      <c r="W1000" s="140"/>
      <c r="X1000" s="140"/>
      <c r="Y1000" s="140"/>
      <c r="Z1000" s="140"/>
      <c r="AA1000" s="140"/>
      <c r="AB1000" s="140"/>
      <c r="AC1000" s="140"/>
      <c r="AD1000" s="141"/>
      <c r="AE1000" s="141"/>
      <c r="AF1000" s="141"/>
      <c r="AG1000"/>
      <c r="AH1000"/>
      <c r="AI1000"/>
      <c r="AJ1000"/>
      <c r="AK1000" s="141"/>
    </row>
    <row r="1001" spans="11:37" x14ac:dyDescent="0.25">
      <c r="K1001" s="139"/>
      <c r="L1001"/>
      <c r="M1001" s="139"/>
      <c r="N1001" s="139"/>
      <c r="O1001"/>
      <c r="P1001" s="139"/>
      <c r="Q1001" s="139"/>
      <c r="R1001"/>
      <c r="S1001" s="139"/>
      <c r="T1001" s="139"/>
      <c r="U1001"/>
      <c r="V1001"/>
      <c r="W1001" s="140"/>
      <c r="X1001" s="140"/>
      <c r="Y1001" s="140"/>
      <c r="Z1001" s="140"/>
      <c r="AA1001" s="140"/>
      <c r="AB1001" s="140"/>
      <c r="AC1001" s="140"/>
      <c r="AD1001" s="141"/>
      <c r="AE1001" s="141"/>
      <c r="AF1001" s="141"/>
      <c r="AG1001"/>
      <c r="AH1001"/>
      <c r="AI1001"/>
      <c r="AJ1001"/>
      <c r="AK1001" s="141"/>
    </row>
    <row r="1002" spans="11:37" x14ac:dyDescent="0.25">
      <c r="K1002" s="139"/>
      <c r="L1002"/>
      <c r="M1002" s="139"/>
      <c r="N1002" s="139"/>
      <c r="O1002"/>
      <c r="P1002" s="139"/>
      <c r="Q1002" s="139"/>
      <c r="R1002"/>
      <c r="S1002" s="139"/>
      <c r="T1002" s="139"/>
      <c r="U1002"/>
      <c r="V1002"/>
      <c r="W1002" s="140"/>
      <c r="X1002" s="140"/>
      <c r="Y1002" s="140"/>
      <c r="Z1002" s="140"/>
      <c r="AA1002" s="140"/>
      <c r="AB1002" s="140"/>
      <c r="AC1002" s="140"/>
      <c r="AD1002" s="141"/>
      <c r="AE1002" s="141"/>
      <c r="AF1002" s="141"/>
      <c r="AG1002"/>
      <c r="AH1002"/>
      <c r="AI1002"/>
      <c r="AJ1002"/>
      <c r="AK1002" s="141"/>
    </row>
    <row r="1003" spans="11:37" x14ac:dyDescent="0.25">
      <c r="K1003" s="139"/>
      <c r="L1003"/>
      <c r="M1003" s="139"/>
      <c r="N1003" s="139"/>
      <c r="O1003"/>
      <c r="P1003" s="139"/>
      <c r="Q1003" s="139"/>
      <c r="R1003"/>
      <c r="S1003" s="139"/>
      <c r="T1003" s="139"/>
      <c r="U1003"/>
      <c r="V1003"/>
      <c r="W1003" s="140"/>
      <c r="X1003" s="140"/>
      <c r="Y1003" s="140"/>
      <c r="Z1003" s="140"/>
      <c r="AA1003" s="140"/>
      <c r="AB1003" s="140"/>
      <c r="AC1003" s="140"/>
      <c r="AD1003" s="141"/>
      <c r="AE1003" s="141"/>
      <c r="AF1003" s="141"/>
      <c r="AG1003"/>
      <c r="AH1003"/>
      <c r="AI1003"/>
      <c r="AJ1003"/>
      <c r="AK1003" s="141"/>
    </row>
    <row r="1004" spans="11:37" x14ac:dyDescent="0.25">
      <c r="K1004" s="139"/>
      <c r="L1004"/>
      <c r="M1004" s="139"/>
      <c r="N1004" s="139"/>
      <c r="O1004"/>
      <c r="P1004" s="139"/>
      <c r="Q1004" s="139"/>
      <c r="R1004"/>
      <c r="S1004" s="139"/>
      <c r="T1004" s="139"/>
      <c r="U1004"/>
      <c r="V1004"/>
      <c r="W1004" s="140"/>
      <c r="X1004" s="140"/>
      <c r="Y1004" s="140"/>
      <c r="Z1004" s="140"/>
      <c r="AA1004" s="140"/>
      <c r="AB1004" s="140"/>
      <c r="AC1004" s="140"/>
      <c r="AD1004" s="141"/>
      <c r="AE1004" s="141"/>
      <c r="AF1004" s="141"/>
      <c r="AG1004"/>
      <c r="AH1004"/>
      <c r="AI1004"/>
      <c r="AJ1004"/>
      <c r="AK1004" s="141"/>
    </row>
    <row r="1005" spans="11:37" x14ac:dyDescent="0.25">
      <c r="K1005" s="139"/>
      <c r="L1005"/>
      <c r="M1005" s="139"/>
      <c r="N1005" s="139"/>
      <c r="O1005"/>
      <c r="P1005" s="139"/>
      <c r="Q1005" s="139"/>
      <c r="R1005"/>
      <c r="S1005" s="139"/>
      <c r="T1005" s="139"/>
      <c r="U1005"/>
      <c r="V1005"/>
      <c r="W1005" s="140"/>
      <c r="X1005" s="140"/>
      <c r="Y1005" s="140"/>
      <c r="Z1005" s="140"/>
      <c r="AA1005" s="140"/>
      <c r="AB1005" s="140"/>
      <c r="AC1005" s="140"/>
      <c r="AD1005" s="141"/>
      <c r="AE1005" s="141"/>
      <c r="AF1005" s="141"/>
      <c r="AG1005"/>
      <c r="AH1005"/>
      <c r="AI1005"/>
      <c r="AJ1005"/>
      <c r="AK1005" s="141"/>
    </row>
    <row r="1006" spans="11:37" x14ac:dyDescent="0.25">
      <c r="K1006" s="139"/>
      <c r="L1006"/>
      <c r="M1006" s="139"/>
      <c r="N1006" s="139"/>
      <c r="O1006"/>
      <c r="P1006" s="139"/>
      <c r="Q1006" s="139"/>
      <c r="R1006"/>
      <c r="S1006" s="139"/>
      <c r="T1006" s="139"/>
      <c r="U1006"/>
      <c r="V1006"/>
      <c r="W1006" s="140"/>
      <c r="X1006" s="140"/>
      <c r="Y1006" s="140"/>
      <c r="Z1006" s="140"/>
      <c r="AA1006" s="140"/>
      <c r="AB1006" s="140"/>
      <c r="AC1006" s="140"/>
      <c r="AD1006" s="141"/>
      <c r="AE1006" s="141"/>
      <c r="AF1006" s="141"/>
      <c r="AG1006"/>
      <c r="AH1006"/>
      <c r="AI1006"/>
      <c r="AJ1006"/>
      <c r="AK1006" s="141"/>
    </row>
    <row r="1007" spans="11:37" x14ac:dyDescent="0.25">
      <c r="K1007" s="139"/>
      <c r="L1007"/>
      <c r="M1007" s="139"/>
      <c r="N1007" s="139"/>
      <c r="O1007"/>
      <c r="P1007" s="139"/>
      <c r="Q1007" s="139"/>
      <c r="R1007"/>
      <c r="S1007" s="139"/>
      <c r="T1007" s="139"/>
      <c r="U1007"/>
      <c r="V1007"/>
      <c r="W1007" s="140"/>
      <c r="X1007" s="140"/>
      <c r="Y1007" s="140"/>
      <c r="Z1007" s="140"/>
      <c r="AA1007" s="140"/>
      <c r="AB1007" s="140"/>
      <c r="AC1007" s="140"/>
      <c r="AD1007" s="141"/>
      <c r="AE1007" s="141"/>
      <c r="AF1007" s="141"/>
      <c r="AG1007"/>
      <c r="AH1007"/>
      <c r="AI1007"/>
      <c r="AJ1007"/>
      <c r="AK1007" s="141"/>
    </row>
    <row r="1008" spans="11:37" x14ac:dyDescent="0.25">
      <c r="K1008" s="139"/>
      <c r="L1008"/>
      <c r="M1008" s="139"/>
      <c r="N1008" s="139"/>
      <c r="O1008"/>
      <c r="P1008" s="139"/>
      <c r="Q1008" s="139"/>
      <c r="R1008"/>
      <c r="S1008" s="139"/>
      <c r="T1008" s="139"/>
      <c r="U1008"/>
      <c r="V1008"/>
      <c r="W1008" s="140"/>
      <c r="X1008" s="140"/>
      <c r="Y1008" s="140"/>
      <c r="Z1008" s="140"/>
      <c r="AA1008" s="140"/>
      <c r="AB1008" s="140"/>
      <c r="AC1008" s="140"/>
      <c r="AD1008" s="141"/>
      <c r="AE1008" s="141"/>
      <c r="AF1008" s="141"/>
      <c r="AG1008"/>
      <c r="AH1008"/>
      <c r="AI1008"/>
      <c r="AJ1008"/>
      <c r="AK1008" s="141"/>
    </row>
    <row r="1009" spans="11:37" x14ac:dyDescent="0.25">
      <c r="K1009" s="139"/>
      <c r="L1009"/>
      <c r="M1009" s="139"/>
      <c r="N1009" s="139"/>
      <c r="O1009"/>
      <c r="P1009" s="139"/>
      <c r="Q1009" s="139"/>
      <c r="R1009"/>
      <c r="S1009" s="139"/>
      <c r="T1009" s="139"/>
      <c r="U1009"/>
      <c r="V1009"/>
      <c r="W1009" s="140"/>
      <c r="X1009" s="140"/>
      <c r="Y1009" s="140"/>
      <c r="Z1009" s="140"/>
      <c r="AA1009" s="140"/>
      <c r="AB1009" s="140"/>
      <c r="AC1009" s="140"/>
      <c r="AD1009" s="141"/>
      <c r="AE1009" s="141"/>
      <c r="AF1009" s="141"/>
      <c r="AG1009"/>
      <c r="AH1009"/>
      <c r="AI1009"/>
      <c r="AJ1009"/>
      <c r="AK1009" s="141"/>
    </row>
    <row r="1010" spans="11:37" x14ac:dyDescent="0.25">
      <c r="K1010" s="139"/>
      <c r="L1010"/>
      <c r="M1010" s="139"/>
      <c r="N1010" s="139"/>
      <c r="O1010"/>
      <c r="P1010" s="139"/>
      <c r="Q1010" s="139"/>
      <c r="R1010"/>
      <c r="S1010" s="139"/>
      <c r="T1010" s="139"/>
      <c r="U1010"/>
      <c r="V1010"/>
      <c r="W1010" s="140"/>
      <c r="X1010" s="140"/>
      <c r="Y1010" s="140"/>
      <c r="Z1010" s="140"/>
      <c r="AA1010" s="140"/>
      <c r="AB1010" s="140"/>
      <c r="AC1010" s="140"/>
      <c r="AD1010" s="141"/>
      <c r="AE1010" s="141"/>
      <c r="AF1010" s="141"/>
      <c r="AG1010"/>
      <c r="AH1010"/>
      <c r="AI1010"/>
      <c r="AJ1010"/>
      <c r="AK1010" s="141"/>
    </row>
    <row r="1011" spans="11:37" x14ac:dyDescent="0.25">
      <c r="K1011" s="139"/>
      <c r="L1011"/>
      <c r="M1011" s="139"/>
      <c r="N1011" s="139"/>
      <c r="O1011"/>
      <c r="P1011" s="139"/>
      <c r="Q1011" s="139"/>
      <c r="R1011"/>
      <c r="S1011" s="139"/>
      <c r="T1011" s="139"/>
      <c r="U1011"/>
      <c r="V1011"/>
      <c r="W1011" s="140"/>
      <c r="X1011" s="140"/>
      <c r="Y1011" s="140"/>
      <c r="Z1011" s="140"/>
      <c r="AA1011" s="140"/>
      <c r="AB1011" s="140"/>
      <c r="AC1011" s="140"/>
      <c r="AD1011" s="141"/>
      <c r="AE1011" s="141"/>
      <c r="AF1011" s="141"/>
      <c r="AG1011"/>
      <c r="AH1011"/>
      <c r="AI1011"/>
      <c r="AJ1011"/>
      <c r="AK1011" s="141"/>
    </row>
    <row r="1012" spans="11:37" x14ac:dyDescent="0.25">
      <c r="K1012" s="139"/>
      <c r="L1012"/>
      <c r="M1012" s="139"/>
      <c r="N1012" s="139"/>
      <c r="O1012"/>
      <c r="P1012" s="139"/>
      <c r="Q1012" s="139"/>
      <c r="R1012"/>
      <c r="S1012" s="139"/>
      <c r="T1012" s="139"/>
      <c r="U1012"/>
      <c r="V1012"/>
      <c r="W1012" s="140"/>
      <c r="X1012" s="140"/>
      <c r="Y1012" s="140"/>
      <c r="Z1012" s="140"/>
      <c r="AA1012" s="140"/>
      <c r="AB1012" s="140"/>
      <c r="AC1012" s="140"/>
      <c r="AD1012" s="141"/>
      <c r="AE1012" s="141"/>
      <c r="AF1012" s="141"/>
      <c r="AG1012"/>
      <c r="AH1012"/>
      <c r="AI1012"/>
      <c r="AJ1012"/>
      <c r="AK1012" s="141"/>
    </row>
    <row r="1013" spans="11:37" x14ac:dyDescent="0.25">
      <c r="K1013" s="139"/>
      <c r="L1013"/>
      <c r="M1013" s="139"/>
      <c r="N1013" s="139"/>
      <c r="O1013"/>
      <c r="P1013" s="139"/>
      <c r="Q1013" s="139"/>
      <c r="R1013"/>
      <c r="S1013" s="139"/>
      <c r="T1013" s="139"/>
      <c r="U1013"/>
      <c r="V1013"/>
      <c r="W1013" s="140"/>
      <c r="X1013" s="140"/>
      <c r="Y1013" s="140"/>
      <c r="Z1013" s="140"/>
      <c r="AA1013" s="140"/>
      <c r="AB1013" s="140"/>
      <c r="AC1013" s="140"/>
      <c r="AD1013" s="141"/>
      <c r="AE1013" s="141"/>
      <c r="AF1013" s="141"/>
      <c r="AG1013"/>
      <c r="AH1013"/>
      <c r="AI1013"/>
      <c r="AJ1013"/>
      <c r="AK1013" s="141"/>
    </row>
    <row r="1014" spans="11:37" x14ac:dyDescent="0.25">
      <c r="K1014" s="139"/>
      <c r="L1014"/>
      <c r="M1014" s="139"/>
      <c r="N1014" s="139"/>
      <c r="O1014"/>
      <c r="P1014" s="139"/>
      <c r="Q1014" s="139"/>
      <c r="R1014"/>
      <c r="S1014" s="139"/>
      <c r="T1014" s="139"/>
      <c r="U1014"/>
      <c r="V1014"/>
      <c r="W1014" s="140"/>
      <c r="X1014" s="140"/>
      <c r="Y1014" s="140"/>
      <c r="Z1014" s="140"/>
      <c r="AA1014" s="140"/>
      <c r="AB1014" s="140"/>
      <c r="AC1014" s="140"/>
      <c r="AD1014" s="141"/>
      <c r="AE1014" s="141"/>
      <c r="AF1014" s="141"/>
      <c r="AG1014"/>
      <c r="AH1014"/>
      <c r="AI1014"/>
      <c r="AJ1014"/>
      <c r="AK1014" s="141"/>
    </row>
    <row r="1015" spans="11:37" x14ac:dyDescent="0.25">
      <c r="K1015" s="139"/>
      <c r="L1015"/>
      <c r="M1015" s="139"/>
      <c r="N1015" s="139"/>
      <c r="O1015"/>
      <c r="P1015" s="139"/>
      <c r="Q1015" s="139"/>
      <c r="R1015"/>
      <c r="S1015" s="139"/>
      <c r="T1015" s="139"/>
      <c r="U1015"/>
      <c r="V1015"/>
      <c r="W1015" s="140"/>
      <c r="X1015" s="140"/>
      <c r="Y1015" s="140"/>
      <c r="Z1015" s="140"/>
      <c r="AA1015" s="140"/>
      <c r="AB1015" s="140"/>
      <c r="AC1015" s="140"/>
      <c r="AD1015" s="141"/>
      <c r="AE1015" s="141"/>
      <c r="AF1015" s="141"/>
      <c r="AG1015"/>
      <c r="AH1015"/>
      <c r="AI1015"/>
      <c r="AJ1015"/>
      <c r="AK1015" s="141"/>
    </row>
    <row r="1016" spans="11:37" x14ac:dyDescent="0.25">
      <c r="K1016" s="139"/>
      <c r="L1016"/>
      <c r="M1016" s="139"/>
      <c r="N1016" s="139"/>
      <c r="O1016"/>
      <c r="P1016" s="139"/>
      <c r="Q1016" s="139"/>
      <c r="R1016"/>
      <c r="S1016" s="139"/>
      <c r="T1016" s="139"/>
      <c r="U1016"/>
      <c r="V1016"/>
      <c r="W1016" s="140"/>
      <c r="X1016" s="140"/>
      <c r="Y1016" s="140"/>
      <c r="Z1016" s="140"/>
      <c r="AA1016" s="140"/>
      <c r="AB1016" s="140"/>
      <c r="AC1016" s="140"/>
      <c r="AD1016" s="141"/>
      <c r="AE1016" s="141"/>
      <c r="AF1016" s="141"/>
      <c r="AG1016"/>
      <c r="AH1016"/>
      <c r="AI1016"/>
      <c r="AJ1016"/>
      <c r="AK1016" s="141"/>
    </row>
    <row r="1017" spans="11:37" x14ac:dyDescent="0.25">
      <c r="K1017" s="139"/>
      <c r="L1017"/>
      <c r="M1017" s="139"/>
      <c r="N1017" s="139"/>
      <c r="O1017"/>
      <c r="P1017" s="139"/>
      <c r="Q1017" s="139"/>
      <c r="R1017"/>
      <c r="S1017" s="139"/>
      <c r="T1017" s="139"/>
      <c r="U1017"/>
      <c r="V1017"/>
      <c r="W1017" s="140"/>
      <c r="X1017" s="140"/>
      <c r="Y1017" s="140"/>
      <c r="Z1017" s="140"/>
      <c r="AA1017" s="140"/>
      <c r="AB1017" s="140"/>
      <c r="AC1017" s="140"/>
      <c r="AD1017" s="141"/>
      <c r="AE1017" s="141"/>
      <c r="AF1017" s="141"/>
      <c r="AG1017"/>
      <c r="AH1017"/>
      <c r="AI1017"/>
      <c r="AJ1017"/>
      <c r="AK1017" s="141"/>
    </row>
    <row r="1018" spans="11:37" x14ac:dyDescent="0.25">
      <c r="K1018" s="139"/>
      <c r="L1018"/>
      <c r="M1018" s="139"/>
      <c r="N1018" s="139"/>
      <c r="O1018"/>
      <c r="P1018" s="139"/>
      <c r="Q1018" s="139"/>
      <c r="R1018"/>
      <c r="S1018" s="139"/>
      <c r="T1018" s="139"/>
      <c r="U1018"/>
      <c r="V1018"/>
      <c r="W1018" s="140"/>
      <c r="X1018" s="140"/>
      <c r="Y1018" s="140"/>
      <c r="Z1018" s="140"/>
      <c r="AA1018" s="140"/>
      <c r="AB1018" s="140"/>
      <c r="AC1018" s="140"/>
      <c r="AD1018" s="141"/>
      <c r="AE1018" s="141"/>
      <c r="AF1018" s="141"/>
      <c r="AG1018"/>
      <c r="AH1018"/>
      <c r="AI1018"/>
      <c r="AJ1018"/>
      <c r="AK1018" s="141"/>
    </row>
    <row r="1019" spans="11:37" x14ac:dyDescent="0.25">
      <c r="K1019" s="139"/>
      <c r="L1019"/>
      <c r="M1019" s="139"/>
      <c r="N1019" s="139"/>
      <c r="O1019"/>
      <c r="P1019" s="139"/>
      <c r="Q1019" s="139"/>
      <c r="R1019"/>
      <c r="S1019" s="139"/>
      <c r="T1019" s="139"/>
      <c r="U1019"/>
      <c r="V1019"/>
      <c r="W1019" s="140"/>
      <c r="X1019" s="140"/>
      <c r="Y1019" s="140"/>
      <c r="Z1019" s="140"/>
      <c r="AA1019" s="140"/>
      <c r="AB1019" s="140"/>
      <c r="AC1019" s="140"/>
      <c r="AD1019" s="141"/>
      <c r="AE1019" s="141"/>
      <c r="AF1019" s="141"/>
      <c r="AG1019"/>
      <c r="AH1019"/>
      <c r="AI1019"/>
      <c r="AJ1019"/>
      <c r="AK1019" s="141"/>
    </row>
    <row r="1020" spans="11:37" x14ac:dyDescent="0.25">
      <c r="K1020" s="139"/>
      <c r="L1020"/>
      <c r="M1020" s="139"/>
      <c r="N1020" s="139"/>
      <c r="O1020"/>
      <c r="P1020" s="139"/>
      <c r="Q1020" s="139"/>
      <c r="R1020"/>
      <c r="S1020" s="139"/>
      <c r="T1020" s="139"/>
      <c r="U1020"/>
      <c r="V1020"/>
      <c r="W1020" s="140"/>
      <c r="X1020" s="140"/>
      <c r="Y1020" s="140"/>
      <c r="Z1020" s="140"/>
      <c r="AA1020" s="140"/>
      <c r="AB1020" s="140"/>
      <c r="AC1020" s="140"/>
      <c r="AD1020" s="141"/>
      <c r="AE1020" s="141"/>
      <c r="AF1020" s="141"/>
      <c r="AG1020"/>
      <c r="AH1020"/>
      <c r="AI1020"/>
      <c r="AJ1020"/>
      <c r="AK1020" s="141"/>
    </row>
    <row r="1021" spans="11:37" x14ac:dyDescent="0.25">
      <c r="K1021" s="139"/>
      <c r="L1021"/>
      <c r="M1021" s="139"/>
      <c r="N1021" s="139"/>
      <c r="O1021"/>
      <c r="P1021" s="139"/>
      <c r="Q1021" s="139"/>
      <c r="R1021"/>
      <c r="S1021" s="139"/>
      <c r="T1021" s="139"/>
      <c r="U1021"/>
      <c r="V1021"/>
      <c r="W1021" s="140"/>
      <c r="X1021" s="140"/>
      <c r="Y1021" s="140"/>
      <c r="Z1021" s="140"/>
      <c r="AA1021" s="140"/>
      <c r="AB1021" s="140"/>
      <c r="AC1021" s="140"/>
      <c r="AD1021" s="141"/>
      <c r="AE1021" s="141"/>
      <c r="AF1021" s="141"/>
      <c r="AG1021"/>
      <c r="AH1021"/>
      <c r="AI1021"/>
      <c r="AJ1021"/>
      <c r="AK1021" s="141"/>
    </row>
    <row r="1022" spans="11:37" x14ac:dyDescent="0.25">
      <c r="K1022" s="139"/>
      <c r="L1022"/>
      <c r="M1022" s="139"/>
      <c r="N1022" s="139"/>
      <c r="O1022"/>
      <c r="P1022" s="139"/>
      <c r="Q1022" s="139"/>
      <c r="R1022"/>
      <c r="S1022" s="139"/>
      <c r="T1022" s="139"/>
      <c r="U1022"/>
      <c r="V1022"/>
      <c r="W1022" s="140"/>
      <c r="X1022" s="140"/>
      <c r="Y1022" s="140"/>
      <c r="Z1022" s="140"/>
      <c r="AA1022" s="140"/>
      <c r="AB1022" s="140"/>
      <c r="AC1022" s="140"/>
      <c r="AD1022" s="141"/>
      <c r="AE1022" s="141"/>
      <c r="AF1022" s="141"/>
      <c r="AG1022"/>
      <c r="AH1022"/>
      <c r="AI1022"/>
      <c r="AJ1022"/>
      <c r="AK1022" s="141"/>
    </row>
    <row r="1023" spans="11:37" x14ac:dyDescent="0.25">
      <c r="K1023" s="139"/>
      <c r="L1023"/>
      <c r="M1023" s="139"/>
      <c r="N1023" s="139"/>
      <c r="O1023"/>
      <c r="P1023" s="139"/>
      <c r="Q1023" s="139"/>
      <c r="R1023"/>
      <c r="S1023" s="139"/>
      <c r="T1023" s="139"/>
      <c r="U1023"/>
      <c r="V1023"/>
      <c r="W1023" s="140"/>
      <c r="X1023" s="140"/>
      <c r="Y1023" s="140"/>
      <c r="Z1023" s="140"/>
      <c r="AA1023" s="140"/>
      <c r="AB1023" s="140"/>
      <c r="AC1023" s="140"/>
      <c r="AD1023" s="141"/>
      <c r="AE1023" s="141"/>
      <c r="AF1023" s="141"/>
      <c r="AG1023"/>
      <c r="AH1023"/>
      <c r="AI1023"/>
      <c r="AJ1023"/>
      <c r="AK1023" s="141"/>
    </row>
    <row r="1024" spans="11:37" x14ac:dyDescent="0.25">
      <c r="K1024" s="139"/>
      <c r="L1024"/>
      <c r="M1024" s="139"/>
      <c r="N1024" s="139"/>
      <c r="O1024"/>
      <c r="P1024" s="139"/>
      <c r="Q1024" s="139"/>
      <c r="R1024"/>
      <c r="S1024" s="139"/>
      <c r="T1024" s="139"/>
      <c r="U1024"/>
      <c r="V1024"/>
      <c r="W1024" s="140"/>
      <c r="X1024" s="140"/>
      <c r="Y1024" s="140"/>
      <c r="Z1024" s="140"/>
      <c r="AA1024" s="140"/>
      <c r="AB1024" s="140"/>
      <c r="AC1024" s="140"/>
      <c r="AD1024" s="141"/>
      <c r="AE1024" s="141"/>
      <c r="AF1024" s="141"/>
      <c r="AG1024"/>
      <c r="AH1024"/>
      <c r="AI1024"/>
      <c r="AJ1024"/>
      <c r="AK1024" s="141"/>
    </row>
    <row r="1025" spans="11:37" x14ac:dyDescent="0.25">
      <c r="K1025" s="139"/>
      <c r="L1025"/>
      <c r="M1025" s="139"/>
      <c r="N1025" s="139"/>
      <c r="O1025"/>
      <c r="P1025" s="139"/>
      <c r="Q1025" s="139"/>
      <c r="R1025"/>
      <c r="S1025" s="139"/>
      <c r="T1025" s="139"/>
      <c r="U1025"/>
      <c r="V1025"/>
      <c r="W1025" s="140"/>
      <c r="X1025" s="140"/>
      <c r="Y1025" s="140"/>
      <c r="Z1025" s="140"/>
      <c r="AA1025" s="140"/>
      <c r="AB1025" s="140"/>
      <c r="AC1025" s="140"/>
      <c r="AD1025" s="141"/>
      <c r="AE1025" s="141"/>
      <c r="AF1025" s="141"/>
      <c r="AG1025"/>
      <c r="AH1025"/>
      <c r="AI1025"/>
      <c r="AJ1025"/>
      <c r="AK1025" s="141"/>
    </row>
    <row r="1026" spans="11:37" x14ac:dyDescent="0.25">
      <c r="K1026" s="139"/>
      <c r="L1026"/>
      <c r="M1026" s="139"/>
      <c r="N1026" s="139"/>
      <c r="O1026"/>
      <c r="P1026" s="139"/>
      <c r="Q1026" s="139"/>
      <c r="R1026"/>
      <c r="S1026" s="139"/>
      <c r="T1026" s="139"/>
      <c r="U1026"/>
      <c r="V1026"/>
      <c r="W1026" s="140"/>
      <c r="X1026" s="140"/>
      <c r="Y1026" s="140"/>
      <c r="Z1026" s="140"/>
      <c r="AA1026" s="140"/>
      <c r="AB1026" s="140"/>
      <c r="AC1026" s="140"/>
      <c r="AD1026" s="141"/>
      <c r="AE1026" s="141"/>
      <c r="AF1026" s="141"/>
      <c r="AG1026"/>
      <c r="AH1026"/>
      <c r="AI1026"/>
      <c r="AJ1026"/>
      <c r="AK1026" s="141"/>
    </row>
    <row r="1027" spans="11:37" x14ac:dyDescent="0.25">
      <c r="K1027" s="139"/>
      <c r="L1027"/>
      <c r="M1027" s="139"/>
      <c r="N1027" s="139"/>
      <c r="O1027"/>
      <c r="P1027" s="139"/>
      <c r="Q1027" s="139"/>
      <c r="R1027"/>
      <c r="S1027" s="139"/>
      <c r="T1027" s="139"/>
      <c r="U1027"/>
      <c r="V1027"/>
      <c r="W1027" s="140"/>
      <c r="X1027" s="140"/>
      <c r="Y1027" s="140"/>
      <c r="Z1027" s="140"/>
      <c r="AA1027" s="140"/>
      <c r="AB1027" s="140"/>
      <c r="AC1027" s="140"/>
      <c r="AD1027" s="141"/>
      <c r="AE1027" s="141"/>
      <c r="AF1027" s="141"/>
      <c r="AG1027"/>
      <c r="AH1027"/>
      <c r="AI1027"/>
      <c r="AJ1027"/>
      <c r="AK1027" s="141"/>
    </row>
    <row r="1028" spans="11:37" x14ac:dyDescent="0.25">
      <c r="K1028" s="139"/>
      <c r="L1028"/>
      <c r="M1028" s="139"/>
      <c r="N1028" s="139"/>
      <c r="O1028"/>
      <c r="P1028" s="139"/>
      <c r="Q1028" s="139"/>
      <c r="R1028"/>
      <c r="S1028" s="139"/>
      <c r="T1028" s="139"/>
      <c r="U1028"/>
      <c r="V1028"/>
      <c r="W1028" s="140"/>
      <c r="X1028" s="140"/>
      <c r="Y1028" s="140"/>
      <c r="Z1028" s="140"/>
      <c r="AA1028" s="140"/>
      <c r="AB1028" s="140"/>
      <c r="AC1028" s="140"/>
      <c r="AD1028" s="141"/>
      <c r="AE1028" s="141"/>
      <c r="AF1028" s="141"/>
      <c r="AG1028"/>
      <c r="AH1028"/>
      <c r="AI1028"/>
      <c r="AJ1028"/>
      <c r="AK1028" s="141"/>
    </row>
    <row r="1029" spans="11:37" x14ac:dyDescent="0.25">
      <c r="K1029" s="139"/>
      <c r="L1029"/>
      <c r="M1029" s="139"/>
      <c r="N1029" s="139"/>
      <c r="O1029"/>
      <c r="P1029" s="139"/>
      <c r="Q1029" s="139"/>
      <c r="R1029"/>
      <c r="S1029" s="139"/>
      <c r="T1029" s="139"/>
      <c r="U1029"/>
      <c r="V1029"/>
      <c r="W1029" s="140"/>
      <c r="X1029" s="140"/>
      <c r="Y1029" s="140"/>
      <c r="Z1029" s="140"/>
      <c r="AA1029" s="140"/>
      <c r="AB1029" s="140"/>
      <c r="AC1029" s="140"/>
      <c r="AD1029" s="141"/>
      <c r="AE1029" s="141"/>
      <c r="AF1029" s="141"/>
      <c r="AG1029"/>
      <c r="AH1029"/>
      <c r="AI1029"/>
      <c r="AJ1029"/>
      <c r="AK1029" s="141"/>
    </row>
    <row r="1030" spans="11:37" x14ac:dyDescent="0.25">
      <c r="K1030" s="139"/>
      <c r="L1030"/>
      <c r="M1030" s="139"/>
      <c r="N1030" s="139"/>
      <c r="O1030"/>
      <c r="P1030" s="139"/>
      <c r="Q1030" s="139"/>
      <c r="R1030"/>
      <c r="S1030" s="139"/>
      <c r="T1030" s="139"/>
      <c r="U1030"/>
      <c r="V1030"/>
      <c r="W1030" s="140"/>
      <c r="X1030" s="140"/>
      <c r="Y1030" s="140"/>
      <c r="Z1030" s="140"/>
      <c r="AA1030" s="140"/>
      <c r="AB1030" s="140"/>
      <c r="AC1030" s="140"/>
      <c r="AD1030" s="141"/>
      <c r="AE1030" s="141"/>
      <c r="AF1030" s="141"/>
      <c r="AG1030"/>
      <c r="AH1030"/>
      <c r="AI1030"/>
      <c r="AJ1030"/>
      <c r="AK1030" s="141"/>
    </row>
    <row r="1031" spans="11:37" x14ac:dyDescent="0.25">
      <c r="K1031" s="139"/>
      <c r="L1031"/>
      <c r="M1031" s="139"/>
      <c r="N1031" s="139"/>
      <c r="O1031"/>
      <c r="P1031" s="139"/>
      <c r="Q1031" s="139"/>
      <c r="R1031"/>
      <c r="S1031" s="139"/>
      <c r="T1031" s="139"/>
      <c r="U1031"/>
      <c r="V1031"/>
      <c r="W1031" s="140"/>
      <c r="X1031" s="140"/>
      <c r="Y1031" s="140"/>
      <c r="Z1031" s="140"/>
      <c r="AA1031" s="140"/>
      <c r="AB1031" s="140"/>
      <c r="AC1031" s="140"/>
      <c r="AD1031" s="141"/>
      <c r="AE1031" s="141"/>
      <c r="AF1031" s="141"/>
      <c r="AG1031"/>
      <c r="AH1031"/>
      <c r="AI1031"/>
      <c r="AJ1031"/>
      <c r="AK1031" s="141"/>
    </row>
    <row r="1032" spans="11:37" x14ac:dyDescent="0.25">
      <c r="K1032" s="139"/>
      <c r="L1032"/>
      <c r="M1032" s="139"/>
      <c r="N1032" s="139"/>
      <c r="O1032"/>
      <c r="P1032" s="139"/>
      <c r="Q1032" s="139"/>
      <c r="R1032"/>
      <c r="S1032" s="139"/>
      <c r="T1032" s="139"/>
      <c r="U1032"/>
      <c r="V1032"/>
      <c r="W1032" s="140"/>
      <c r="X1032" s="140"/>
      <c r="Y1032" s="140"/>
      <c r="Z1032" s="140"/>
      <c r="AA1032" s="140"/>
      <c r="AB1032" s="140"/>
      <c r="AC1032" s="140"/>
      <c r="AD1032" s="141"/>
      <c r="AE1032" s="141"/>
      <c r="AF1032" s="141"/>
      <c r="AG1032"/>
      <c r="AH1032"/>
      <c r="AI1032"/>
      <c r="AJ1032"/>
      <c r="AK1032" s="141"/>
    </row>
    <row r="1033" spans="11:37" x14ac:dyDescent="0.25">
      <c r="K1033" s="139"/>
      <c r="L1033"/>
      <c r="M1033" s="139"/>
      <c r="N1033" s="139"/>
      <c r="O1033"/>
      <c r="P1033" s="139"/>
      <c r="Q1033" s="139"/>
      <c r="R1033"/>
      <c r="S1033" s="139"/>
      <c r="T1033" s="139"/>
      <c r="U1033"/>
      <c r="V1033"/>
      <c r="W1033" s="140"/>
      <c r="X1033" s="140"/>
      <c r="Y1033" s="140"/>
      <c r="Z1033" s="140"/>
      <c r="AA1033" s="140"/>
      <c r="AB1033" s="140"/>
      <c r="AC1033" s="140"/>
      <c r="AD1033" s="141"/>
      <c r="AE1033" s="141"/>
      <c r="AF1033" s="141"/>
      <c r="AG1033"/>
      <c r="AH1033"/>
      <c r="AI1033"/>
      <c r="AJ1033"/>
      <c r="AK1033" s="141"/>
    </row>
    <row r="1034" spans="11:37" x14ac:dyDescent="0.25">
      <c r="K1034" s="139"/>
      <c r="L1034"/>
      <c r="M1034" s="139"/>
      <c r="N1034" s="139"/>
      <c r="O1034"/>
      <c r="P1034" s="139"/>
      <c r="Q1034" s="139"/>
      <c r="R1034"/>
      <c r="S1034" s="139"/>
      <c r="T1034" s="139"/>
      <c r="U1034"/>
      <c r="V1034"/>
      <c r="W1034" s="140"/>
      <c r="X1034" s="140"/>
      <c r="Y1034" s="140"/>
      <c r="Z1034" s="140"/>
      <c r="AA1034" s="140"/>
      <c r="AB1034" s="140"/>
      <c r="AC1034" s="140"/>
      <c r="AD1034" s="141"/>
      <c r="AE1034" s="141"/>
      <c r="AF1034" s="141"/>
      <c r="AG1034"/>
      <c r="AH1034"/>
      <c r="AI1034"/>
      <c r="AJ1034"/>
      <c r="AK1034" s="141"/>
    </row>
    <row r="1035" spans="11:37" x14ac:dyDescent="0.25">
      <c r="K1035" s="139"/>
      <c r="L1035"/>
      <c r="M1035" s="139"/>
      <c r="N1035" s="139"/>
      <c r="O1035"/>
      <c r="P1035" s="139"/>
      <c r="Q1035" s="139"/>
      <c r="R1035"/>
      <c r="S1035" s="139"/>
      <c r="T1035" s="139"/>
      <c r="U1035"/>
      <c r="V1035"/>
      <c r="W1035" s="140"/>
      <c r="X1035" s="140"/>
      <c r="Y1035" s="140"/>
      <c r="Z1035" s="140"/>
      <c r="AA1035" s="140"/>
      <c r="AB1035" s="140"/>
      <c r="AC1035" s="140"/>
      <c r="AD1035" s="141"/>
      <c r="AE1035" s="141"/>
      <c r="AF1035" s="141"/>
      <c r="AG1035"/>
      <c r="AH1035"/>
      <c r="AI1035"/>
      <c r="AJ1035"/>
      <c r="AK1035" s="141"/>
    </row>
    <row r="1036" spans="11:37" x14ac:dyDescent="0.25">
      <c r="K1036" s="139"/>
      <c r="L1036"/>
      <c r="M1036" s="139"/>
      <c r="N1036" s="139"/>
      <c r="O1036"/>
      <c r="P1036" s="139"/>
      <c r="Q1036" s="139"/>
      <c r="R1036"/>
      <c r="S1036" s="139"/>
      <c r="T1036" s="139"/>
      <c r="U1036"/>
      <c r="V1036"/>
      <c r="W1036" s="140"/>
      <c r="X1036" s="140"/>
      <c r="Y1036" s="140"/>
      <c r="Z1036" s="140"/>
      <c r="AA1036" s="140"/>
      <c r="AB1036" s="140"/>
      <c r="AC1036" s="140"/>
      <c r="AD1036" s="141"/>
      <c r="AE1036" s="141"/>
      <c r="AF1036" s="141"/>
      <c r="AG1036"/>
      <c r="AH1036"/>
      <c r="AI1036"/>
      <c r="AJ1036"/>
      <c r="AK1036" s="141"/>
    </row>
    <row r="1037" spans="11:37" x14ac:dyDescent="0.25">
      <c r="K1037" s="139"/>
      <c r="L1037"/>
      <c r="M1037" s="139"/>
      <c r="N1037" s="139"/>
      <c r="O1037"/>
      <c r="P1037" s="139"/>
      <c r="Q1037" s="139"/>
      <c r="R1037"/>
      <c r="S1037" s="139"/>
      <c r="T1037" s="139"/>
      <c r="U1037"/>
      <c r="V1037"/>
      <c r="W1037" s="140"/>
      <c r="X1037" s="140"/>
      <c r="Y1037" s="140"/>
      <c r="Z1037" s="140"/>
      <c r="AA1037" s="140"/>
      <c r="AB1037" s="140"/>
      <c r="AC1037" s="140"/>
      <c r="AD1037" s="141"/>
      <c r="AE1037" s="141"/>
      <c r="AF1037" s="141"/>
      <c r="AG1037"/>
      <c r="AH1037"/>
      <c r="AI1037"/>
      <c r="AJ1037"/>
      <c r="AK1037" s="141"/>
    </row>
    <row r="1038" spans="11:37" x14ac:dyDescent="0.25">
      <c r="K1038" s="139"/>
      <c r="L1038"/>
      <c r="M1038" s="139"/>
      <c r="N1038" s="139"/>
      <c r="O1038"/>
      <c r="P1038" s="139"/>
      <c r="Q1038" s="139"/>
      <c r="R1038"/>
      <c r="S1038" s="139"/>
      <c r="T1038" s="139"/>
      <c r="U1038"/>
      <c r="V1038"/>
      <c r="W1038" s="140"/>
      <c r="X1038" s="140"/>
      <c r="Y1038" s="140"/>
      <c r="Z1038" s="140"/>
      <c r="AA1038" s="140"/>
      <c r="AB1038" s="140"/>
      <c r="AC1038" s="140"/>
      <c r="AD1038" s="141"/>
      <c r="AE1038" s="141"/>
      <c r="AF1038" s="141"/>
      <c r="AG1038"/>
      <c r="AH1038"/>
      <c r="AI1038"/>
      <c r="AJ1038"/>
      <c r="AK1038" s="141"/>
    </row>
    <row r="1039" spans="11:37" x14ac:dyDescent="0.25">
      <c r="K1039" s="139"/>
      <c r="L1039"/>
      <c r="M1039" s="139"/>
      <c r="N1039" s="139"/>
      <c r="O1039"/>
      <c r="P1039" s="139"/>
      <c r="Q1039" s="139"/>
      <c r="R1039"/>
      <c r="S1039" s="139"/>
      <c r="T1039" s="139"/>
      <c r="U1039"/>
      <c r="V1039"/>
      <c r="W1039" s="140"/>
      <c r="X1039" s="140"/>
      <c r="Y1039" s="140"/>
      <c r="Z1039" s="140"/>
      <c r="AA1039" s="140"/>
      <c r="AB1039" s="140"/>
      <c r="AC1039" s="140"/>
      <c r="AD1039" s="141"/>
      <c r="AE1039" s="141"/>
      <c r="AF1039" s="141"/>
      <c r="AG1039"/>
      <c r="AH1039"/>
      <c r="AI1039"/>
      <c r="AJ1039"/>
      <c r="AK1039" s="141"/>
    </row>
    <row r="1040" spans="11:37" x14ac:dyDescent="0.25">
      <c r="K1040" s="139"/>
      <c r="L1040"/>
      <c r="M1040" s="139"/>
      <c r="N1040" s="139"/>
      <c r="O1040"/>
      <c r="P1040" s="139"/>
      <c r="Q1040" s="139"/>
      <c r="R1040"/>
      <c r="S1040" s="139"/>
      <c r="T1040" s="139"/>
      <c r="U1040"/>
      <c r="V1040"/>
      <c r="W1040" s="140"/>
      <c r="X1040" s="140"/>
      <c r="Y1040" s="140"/>
      <c r="Z1040" s="140"/>
      <c r="AA1040" s="140"/>
      <c r="AB1040" s="140"/>
      <c r="AC1040" s="140"/>
      <c r="AD1040" s="141"/>
      <c r="AE1040" s="141"/>
      <c r="AF1040" s="141"/>
      <c r="AG1040"/>
      <c r="AH1040"/>
      <c r="AI1040"/>
      <c r="AJ1040"/>
      <c r="AK1040" s="141"/>
    </row>
    <row r="1041" spans="11:37" x14ac:dyDescent="0.25">
      <c r="K1041" s="139"/>
      <c r="L1041"/>
      <c r="M1041" s="139"/>
      <c r="N1041" s="139"/>
      <c r="O1041"/>
      <c r="P1041" s="139"/>
      <c r="Q1041" s="139"/>
      <c r="R1041"/>
      <c r="S1041" s="139"/>
      <c r="T1041" s="139"/>
      <c r="U1041"/>
      <c r="V1041"/>
      <c r="W1041" s="140"/>
      <c r="X1041" s="140"/>
      <c r="Y1041" s="140"/>
      <c r="Z1041" s="140"/>
      <c r="AA1041" s="140"/>
      <c r="AB1041" s="140"/>
      <c r="AC1041" s="140"/>
      <c r="AD1041" s="141"/>
      <c r="AE1041" s="141"/>
      <c r="AF1041" s="141"/>
      <c r="AG1041"/>
      <c r="AH1041"/>
      <c r="AI1041"/>
      <c r="AJ1041"/>
      <c r="AK1041" s="141"/>
    </row>
    <row r="1042" spans="11:37" x14ac:dyDescent="0.25">
      <c r="K1042" s="139"/>
      <c r="L1042"/>
      <c r="M1042" s="139"/>
      <c r="N1042" s="139"/>
      <c r="O1042"/>
      <c r="P1042" s="139"/>
      <c r="Q1042" s="139"/>
      <c r="R1042"/>
      <c r="S1042" s="139"/>
      <c r="T1042" s="139"/>
      <c r="U1042"/>
      <c r="V1042"/>
      <c r="W1042" s="140"/>
      <c r="X1042" s="140"/>
      <c r="Y1042" s="140"/>
      <c r="Z1042" s="140"/>
      <c r="AA1042" s="140"/>
      <c r="AB1042" s="140"/>
      <c r="AC1042" s="140"/>
      <c r="AD1042" s="141"/>
      <c r="AE1042" s="141"/>
      <c r="AF1042" s="141"/>
      <c r="AG1042"/>
      <c r="AH1042"/>
      <c r="AI1042"/>
      <c r="AJ1042"/>
      <c r="AK1042" s="141"/>
    </row>
    <row r="1043" spans="11:37" x14ac:dyDescent="0.25">
      <c r="K1043" s="139"/>
      <c r="L1043"/>
      <c r="M1043" s="139"/>
      <c r="N1043" s="139"/>
      <c r="O1043"/>
      <c r="P1043" s="139"/>
      <c r="Q1043" s="139"/>
      <c r="R1043"/>
      <c r="S1043" s="139"/>
      <c r="T1043" s="139"/>
      <c r="U1043"/>
      <c r="V1043"/>
      <c r="W1043" s="140"/>
      <c r="X1043" s="140"/>
      <c r="Y1043" s="140"/>
      <c r="Z1043" s="140"/>
      <c r="AA1043" s="140"/>
      <c r="AB1043" s="140"/>
      <c r="AC1043" s="140"/>
      <c r="AD1043" s="141"/>
      <c r="AE1043" s="141"/>
      <c r="AF1043" s="141"/>
      <c r="AG1043"/>
      <c r="AH1043"/>
      <c r="AI1043"/>
      <c r="AJ1043"/>
      <c r="AK1043" s="141"/>
    </row>
    <row r="1044" spans="11:37" x14ac:dyDescent="0.25">
      <c r="K1044" s="139"/>
      <c r="L1044"/>
      <c r="M1044" s="139"/>
      <c r="N1044" s="139"/>
      <c r="O1044"/>
      <c r="P1044" s="139"/>
      <c r="Q1044" s="139"/>
      <c r="R1044"/>
      <c r="S1044" s="139"/>
      <c r="T1044" s="139"/>
      <c r="U1044"/>
      <c r="V1044"/>
      <c r="W1044" s="140"/>
      <c r="X1044" s="140"/>
      <c r="Y1044" s="140"/>
      <c r="Z1044" s="140"/>
      <c r="AA1044" s="140"/>
      <c r="AB1044" s="140"/>
      <c r="AC1044" s="140"/>
      <c r="AD1044" s="141"/>
      <c r="AE1044" s="141"/>
      <c r="AF1044" s="141"/>
      <c r="AG1044"/>
      <c r="AH1044"/>
      <c r="AI1044"/>
      <c r="AJ1044"/>
      <c r="AK1044" s="141"/>
    </row>
    <row r="1045" spans="11:37" x14ac:dyDescent="0.25">
      <c r="K1045" s="139"/>
      <c r="L1045"/>
      <c r="M1045" s="139"/>
      <c r="N1045" s="139"/>
      <c r="O1045"/>
      <c r="P1045" s="139"/>
      <c r="Q1045" s="139"/>
      <c r="R1045"/>
      <c r="S1045" s="139"/>
      <c r="T1045" s="139"/>
      <c r="U1045"/>
      <c r="V1045"/>
      <c r="W1045" s="140"/>
      <c r="X1045" s="140"/>
      <c r="Y1045" s="140"/>
      <c r="Z1045" s="140"/>
      <c r="AA1045" s="140"/>
      <c r="AB1045" s="140"/>
      <c r="AC1045" s="140"/>
      <c r="AD1045" s="141"/>
      <c r="AE1045" s="141"/>
      <c r="AF1045" s="141"/>
      <c r="AG1045"/>
      <c r="AH1045"/>
      <c r="AI1045"/>
      <c r="AJ1045"/>
      <c r="AK1045" s="141"/>
    </row>
    <row r="1046" spans="11:37" x14ac:dyDescent="0.25">
      <c r="K1046" s="139"/>
      <c r="L1046"/>
      <c r="M1046" s="139"/>
      <c r="N1046" s="139"/>
      <c r="O1046"/>
      <c r="P1046" s="139"/>
      <c r="Q1046" s="139"/>
      <c r="R1046"/>
      <c r="S1046" s="139"/>
      <c r="T1046" s="139"/>
      <c r="U1046"/>
      <c r="V1046"/>
      <c r="W1046" s="140"/>
      <c r="X1046" s="140"/>
      <c r="Y1046" s="140"/>
      <c r="Z1046" s="140"/>
      <c r="AA1046" s="140"/>
      <c r="AB1046" s="140"/>
      <c r="AC1046" s="140"/>
      <c r="AD1046" s="141"/>
      <c r="AE1046" s="141"/>
      <c r="AF1046" s="141"/>
      <c r="AG1046"/>
      <c r="AH1046"/>
      <c r="AI1046"/>
      <c r="AJ1046"/>
      <c r="AK1046" s="141"/>
    </row>
    <row r="1047" spans="11:37" x14ac:dyDescent="0.25">
      <c r="K1047" s="139"/>
      <c r="L1047"/>
      <c r="M1047" s="139"/>
      <c r="N1047" s="139"/>
      <c r="O1047"/>
      <c r="P1047" s="139"/>
      <c r="Q1047" s="139"/>
      <c r="R1047"/>
      <c r="S1047" s="139"/>
      <c r="T1047" s="139"/>
      <c r="U1047"/>
      <c r="V1047"/>
      <c r="W1047" s="140"/>
      <c r="X1047" s="140"/>
      <c r="Y1047" s="140"/>
      <c r="Z1047" s="140"/>
      <c r="AA1047" s="140"/>
      <c r="AB1047" s="140"/>
      <c r="AC1047" s="140"/>
      <c r="AD1047" s="141"/>
      <c r="AE1047" s="141"/>
      <c r="AF1047" s="141"/>
      <c r="AG1047"/>
      <c r="AH1047"/>
      <c r="AI1047"/>
      <c r="AJ1047"/>
      <c r="AK1047" s="141"/>
    </row>
    <row r="1048" spans="11:37" x14ac:dyDescent="0.25">
      <c r="K1048" s="139"/>
      <c r="L1048"/>
      <c r="M1048" s="139"/>
      <c r="N1048" s="139"/>
      <c r="O1048"/>
      <c r="P1048" s="139"/>
      <c r="Q1048" s="139"/>
      <c r="R1048"/>
      <c r="S1048" s="139"/>
      <c r="T1048" s="139"/>
      <c r="U1048"/>
      <c r="V1048"/>
      <c r="W1048" s="140"/>
      <c r="X1048" s="140"/>
      <c r="Y1048" s="140"/>
      <c r="Z1048" s="140"/>
      <c r="AA1048" s="140"/>
      <c r="AB1048" s="140"/>
      <c r="AC1048" s="140"/>
      <c r="AD1048" s="141"/>
      <c r="AE1048" s="141"/>
      <c r="AF1048" s="141"/>
      <c r="AG1048"/>
      <c r="AH1048"/>
      <c r="AI1048"/>
      <c r="AJ1048"/>
      <c r="AK1048" s="141"/>
    </row>
    <row r="1049" spans="11:37" x14ac:dyDescent="0.25">
      <c r="K1049" s="139"/>
      <c r="L1049"/>
      <c r="M1049" s="139"/>
      <c r="N1049" s="139"/>
      <c r="O1049"/>
      <c r="P1049" s="139"/>
      <c r="Q1049" s="139"/>
      <c r="R1049"/>
      <c r="S1049" s="139"/>
      <c r="T1049" s="139"/>
      <c r="U1049"/>
      <c r="V1049"/>
      <c r="W1049" s="140"/>
      <c r="X1049" s="140"/>
      <c r="Y1049" s="140"/>
      <c r="Z1049" s="140"/>
      <c r="AA1049" s="140"/>
      <c r="AB1049" s="140"/>
      <c r="AC1049" s="140"/>
      <c r="AD1049" s="141"/>
      <c r="AE1049" s="141"/>
      <c r="AF1049" s="141"/>
      <c r="AG1049"/>
      <c r="AH1049"/>
      <c r="AI1049"/>
      <c r="AJ1049"/>
      <c r="AK1049" s="141"/>
    </row>
    <row r="1050" spans="11:37" x14ac:dyDescent="0.25">
      <c r="K1050" s="139"/>
      <c r="L1050"/>
      <c r="M1050" s="139"/>
      <c r="N1050" s="139"/>
      <c r="O1050"/>
      <c r="P1050" s="139"/>
      <c r="Q1050" s="139"/>
      <c r="R1050"/>
      <c r="S1050" s="139"/>
      <c r="T1050" s="139"/>
      <c r="U1050"/>
      <c r="V1050"/>
      <c r="W1050" s="140"/>
      <c r="X1050" s="140"/>
      <c r="Y1050" s="140"/>
      <c r="Z1050" s="140"/>
      <c r="AA1050" s="140"/>
      <c r="AB1050" s="140"/>
      <c r="AC1050" s="140"/>
      <c r="AD1050" s="141"/>
      <c r="AE1050" s="141"/>
      <c r="AF1050" s="141"/>
      <c r="AG1050"/>
      <c r="AH1050"/>
      <c r="AI1050"/>
      <c r="AJ1050"/>
      <c r="AK1050" s="141"/>
    </row>
    <row r="1051" spans="11:37" x14ac:dyDescent="0.25">
      <c r="K1051" s="139"/>
      <c r="L1051"/>
      <c r="M1051" s="139"/>
      <c r="N1051" s="139"/>
      <c r="O1051"/>
      <c r="P1051" s="139"/>
      <c r="Q1051" s="139"/>
      <c r="R1051"/>
      <c r="S1051" s="139"/>
      <c r="T1051" s="139"/>
      <c r="U1051"/>
      <c r="V1051"/>
      <c r="W1051" s="140"/>
      <c r="X1051" s="140"/>
      <c r="Y1051" s="140"/>
      <c r="Z1051" s="140"/>
      <c r="AA1051" s="140"/>
      <c r="AB1051" s="140"/>
      <c r="AC1051" s="140"/>
      <c r="AD1051" s="141"/>
      <c r="AE1051" s="141"/>
      <c r="AF1051" s="141"/>
      <c r="AG1051"/>
      <c r="AH1051"/>
      <c r="AI1051"/>
      <c r="AJ1051"/>
      <c r="AK1051" s="141"/>
    </row>
    <row r="1052" spans="11:37" x14ac:dyDescent="0.25">
      <c r="K1052" s="139"/>
      <c r="L1052"/>
      <c r="M1052" s="139"/>
      <c r="N1052" s="139"/>
      <c r="O1052"/>
      <c r="P1052" s="139"/>
      <c r="Q1052" s="139"/>
      <c r="R1052"/>
      <c r="S1052" s="139"/>
      <c r="T1052" s="139"/>
      <c r="U1052"/>
      <c r="V1052"/>
      <c r="W1052" s="140"/>
      <c r="X1052" s="140"/>
      <c r="Y1052" s="140"/>
      <c r="Z1052" s="140"/>
      <c r="AA1052" s="140"/>
      <c r="AB1052" s="140"/>
      <c r="AC1052" s="140"/>
      <c r="AD1052" s="141"/>
      <c r="AE1052" s="141"/>
      <c r="AF1052" s="141"/>
      <c r="AG1052"/>
      <c r="AH1052"/>
      <c r="AI1052"/>
      <c r="AJ1052"/>
      <c r="AK1052" s="141"/>
    </row>
    <row r="1053" spans="11:37" x14ac:dyDescent="0.25">
      <c r="K1053" s="139"/>
      <c r="L1053"/>
      <c r="M1053" s="139"/>
      <c r="N1053" s="139"/>
      <c r="O1053"/>
      <c r="P1053" s="139"/>
      <c r="Q1053" s="139"/>
      <c r="R1053"/>
      <c r="S1053" s="139"/>
      <c r="T1053" s="139"/>
      <c r="U1053"/>
      <c r="V1053"/>
      <c r="W1053" s="140"/>
      <c r="X1053" s="140"/>
      <c r="Y1053" s="140"/>
      <c r="Z1053" s="140"/>
      <c r="AA1053" s="140"/>
      <c r="AB1053" s="140"/>
      <c r="AC1053" s="140"/>
      <c r="AD1053" s="141"/>
      <c r="AE1053" s="141"/>
      <c r="AF1053" s="141"/>
      <c r="AG1053"/>
      <c r="AH1053"/>
      <c r="AI1053"/>
      <c r="AJ1053"/>
      <c r="AK1053" s="141"/>
    </row>
    <row r="1054" spans="11:37" x14ac:dyDescent="0.25">
      <c r="K1054" s="139"/>
      <c r="L1054"/>
      <c r="M1054" s="139"/>
      <c r="N1054" s="139"/>
      <c r="O1054"/>
      <c r="P1054" s="139"/>
      <c r="Q1054" s="139"/>
      <c r="R1054"/>
      <c r="S1054" s="139"/>
      <c r="T1054" s="139"/>
      <c r="U1054"/>
      <c r="V1054"/>
      <c r="W1054" s="140"/>
      <c r="X1054" s="140"/>
      <c r="Y1054" s="140"/>
      <c r="Z1054" s="140"/>
      <c r="AA1054" s="140"/>
      <c r="AB1054" s="140"/>
      <c r="AC1054" s="140"/>
      <c r="AD1054" s="141"/>
      <c r="AE1054" s="141"/>
      <c r="AF1054" s="141"/>
      <c r="AG1054"/>
      <c r="AH1054"/>
      <c r="AI1054"/>
      <c r="AJ1054"/>
      <c r="AK1054" s="141"/>
    </row>
    <row r="1055" spans="11:37" x14ac:dyDescent="0.25">
      <c r="K1055" s="139"/>
      <c r="L1055"/>
      <c r="M1055" s="139"/>
      <c r="N1055" s="139"/>
      <c r="O1055"/>
      <c r="P1055" s="139"/>
      <c r="Q1055" s="139"/>
      <c r="R1055"/>
      <c r="S1055" s="139"/>
      <c r="T1055" s="139"/>
      <c r="U1055"/>
      <c r="V1055"/>
      <c r="W1055" s="140"/>
      <c r="X1055" s="140"/>
      <c r="Y1055" s="140"/>
      <c r="Z1055" s="140"/>
      <c r="AA1055" s="140"/>
      <c r="AB1055" s="140"/>
      <c r="AC1055" s="140"/>
      <c r="AD1055" s="141"/>
      <c r="AE1055" s="141"/>
      <c r="AF1055" s="141"/>
      <c r="AG1055"/>
      <c r="AH1055"/>
      <c r="AI1055"/>
      <c r="AJ1055"/>
      <c r="AK1055" s="141"/>
    </row>
    <row r="1056" spans="11:37" x14ac:dyDescent="0.25">
      <c r="K1056" s="139"/>
      <c r="L1056"/>
      <c r="M1056" s="139"/>
      <c r="N1056" s="139"/>
      <c r="O1056"/>
      <c r="P1056" s="139"/>
      <c r="Q1056" s="139"/>
      <c r="R1056"/>
      <c r="S1056" s="139"/>
      <c r="T1056" s="139"/>
      <c r="U1056"/>
      <c r="V1056"/>
      <c r="W1056" s="140"/>
      <c r="X1056" s="140"/>
      <c r="Y1056" s="140"/>
      <c r="Z1056" s="140"/>
      <c r="AA1056" s="140"/>
      <c r="AB1056" s="140"/>
      <c r="AC1056" s="140"/>
      <c r="AD1056" s="141"/>
      <c r="AE1056" s="141"/>
      <c r="AF1056" s="141"/>
      <c r="AG1056"/>
      <c r="AH1056"/>
      <c r="AI1056"/>
      <c r="AJ1056"/>
      <c r="AK1056" s="141"/>
    </row>
    <row r="1057" spans="11:37" x14ac:dyDescent="0.25">
      <c r="K1057" s="139"/>
      <c r="L1057"/>
      <c r="M1057" s="139"/>
      <c r="N1057" s="139"/>
      <c r="O1057"/>
      <c r="P1057" s="139"/>
      <c r="Q1057" s="139"/>
      <c r="R1057"/>
      <c r="S1057" s="139"/>
      <c r="T1057" s="139"/>
      <c r="U1057"/>
      <c r="V1057"/>
      <c r="W1057" s="140"/>
      <c r="X1057" s="140"/>
      <c r="Y1057" s="140"/>
      <c r="Z1057" s="140"/>
      <c r="AA1057" s="140"/>
      <c r="AB1057" s="140"/>
      <c r="AC1057" s="140"/>
      <c r="AD1057" s="141"/>
      <c r="AE1057" s="141"/>
      <c r="AF1057" s="141"/>
      <c r="AG1057"/>
      <c r="AH1057"/>
      <c r="AI1057"/>
      <c r="AJ1057"/>
      <c r="AK1057" s="141"/>
    </row>
    <row r="1058" spans="11:37" x14ac:dyDescent="0.25">
      <c r="K1058" s="139"/>
      <c r="L1058"/>
      <c r="M1058" s="139"/>
      <c r="N1058" s="139"/>
      <c r="O1058"/>
      <c r="P1058" s="139"/>
      <c r="Q1058" s="139"/>
      <c r="R1058"/>
      <c r="S1058" s="139"/>
      <c r="T1058" s="139"/>
      <c r="U1058"/>
      <c r="V1058"/>
      <c r="W1058" s="140"/>
      <c r="X1058" s="140"/>
      <c r="Y1058" s="140"/>
      <c r="Z1058" s="140"/>
      <c r="AA1058" s="140"/>
      <c r="AB1058" s="140"/>
      <c r="AC1058" s="140"/>
      <c r="AD1058" s="141"/>
      <c r="AE1058" s="141"/>
      <c r="AF1058" s="141"/>
      <c r="AG1058"/>
      <c r="AH1058"/>
      <c r="AI1058"/>
      <c r="AJ1058"/>
      <c r="AK1058" s="141"/>
    </row>
    <row r="1059" spans="11:37" x14ac:dyDescent="0.25">
      <c r="K1059" s="139"/>
      <c r="L1059"/>
      <c r="M1059" s="139"/>
      <c r="N1059" s="139"/>
      <c r="O1059"/>
      <c r="P1059" s="139"/>
      <c r="Q1059" s="139"/>
      <c r="R1059"/>
      <c r="S1059" s="139"/>
      <c r="T1059" s="139"/>
      <c r="U1059"/>
      <c r="V1059"/>
      <c r="W1059" s="140"/>
      <c r="X1059" s="140"/>
      <c r="Y1059" s="140"/>
      <c r="Z1059" s="140"/>
      <c r="AA1059" s="140"/>
      <c r="AB1059" s="140"/>
      <c r="AC1059" s="140"/>
      <c r="AD1059" s="141"/>
      <c r="AE1059" s="141"/>
      <c r="AF1059" s="141"/>
      <c r="AG1059"/>
      <c r="AH1059"/>
      <c r="AI1059"/>
      <c r="AJ1059"/>
      <c r="AK1059" s="141"/>
    </row>
    <row r="1060" spans="11:37" x14ac:dyDescent="0.25">
      <c r="K1060" s="139"/>
      <c r="L1060"/>
      <c r="M1060" s="139"/>
      <c r="N1060" s="139"/>
      <c r="O1060"/>
      <c r="P1060" s="139"/>
      <c r="Q1060" s="139"/>
      <c r="R1060"/>
      <c r="S1060" s="139"/>
      <c r="T1060" s="139"/>
      <c r="U1060"/>
      <c r="V1060"/>
      <c r="W1060" s="140"/>
      <c r="X1060" s="140"/>
      <c r="Y1060" s="140"/>
      <c r="Z1060" s="140"/>
      <c r="AA1060" s="140"/>
      <c r="AB1060" s="140"/>
      <c r="AC1060" s="140"/>
      <c r="AD1060" s="141"/>
      <c r="AE1060" s="141"/>
      <c r="AF1060" s="141"/>
      <c r="AG1060"/>
      <c r="AH1060"/>
      <c r="AI1060"/>
      <c r="AJ1060"/>
      <c r="AK1060" s="141"/>
    </row>
    <row r="1061" spans="11:37" x14ac:dyDescent="0.25">
      <c r="K1061" s="139"/>
      <c r="L1061"/>
      <c r="M1061" s="139"/>
      <c r="N1061" s="139"/>
      <c r="O1061"/>
      <c r="P1061" s="139"/>
      <c r="Q1061" s="139"/>
      <c r="R1061"/>
      <c r="S1061" s="139"/>
      <c r="T1061" s="139"/>
      <c r="U1061"/>
      <c r="V1061"/>
      <c r="W1061" s="140"/>
      <c r="X1061" s="140"/>
      <c r="Y1061" s="140"/>
      <c r="Z1061" s="140"/>
      <c r="AA1061" s="140"/>
      <c r="AB1061" s="140"/>
      <c r="AC1061" s="140"/>
      <c r="AD1061" s="141"/>
      <c r="AE1061" s="141"/>
      <c r="AF1061" s="141"/>
      <c r="AG1061"/>
      <c r="AH1061"/>
      <c r="AI1061"/>
      <c r="AJ1061"/>
      <c r="AK1061" s="141"/>
    </row>
    <row r="1062" spans="11:37" x14ac:dyDescent="0.25">
      <c r="K1062" s="139"/>
      <c r="L1062"/>
      <c r="M1062" s="139"/>
      <c r="N1062" s="139"/>
      <c r="O1062"/>
      <c r="P1062" s="139"/>
      <c r="Q1062" s="139"/>
      <c r="R1062"/>
      <c r="S1062" s="139"/>
      <c r="T1062" s="139"/>
      <c r="U1062"/>
      <c r="V1062"/>
      <c r="W1062" s="140"/>
      <c r="X1062" s="140"/>
      <c r="Y1062" s="140"/>
      <c r="Z1062" s="140"/>
      <c r="AA1062" s="140"/>
      <c r="AB1062" s="140"/>
      <c r="AC1062" s="140"/>
      <c r="AD1062" s="141"/>
      <c r="AE1062" s="141"/>
      <c r="AF1062" s="141"/>
      <c r="AG1062"/>
      <c r="AH1062"/>
      <c r="AI1062"/>
      <c r="AJ1062"/>
      <c r="AK1062" s="141"/>
    </row>
    <row r="1063" spans="11:37" x14ac:dyDescent="0.25">
      <c r="K1063" s="139"/>
      <c r="L1063"/>
      <c r="M1063" s="139"/>
      <c r="N1063" s="139"/>
      <c r="O1063"/>
      <c r="P1063" s="139"/>
      <c r="Q1063" s="139"/>
      <c r="R1063"/>
      <c r="S1063" s="139"/>
      <c r="T1063" s="139"/>
      <c r="U1063"/>
      <c r="V1063"/>
      <c r="W1063" s="140"/>
      <c r="X1063" s="140"/>
      <c r="Y1063" s="140"/>
      <c r="Z1063" s="140"/>
      <c r="AA1063" s="140"/>
      <c r="AB1063" s="140"/>
      <c r="AC1063" s="140"/>
      <c r="AD1063" s="141"/>
      <c r="AE1063" s="141"/>
      <c r="AF1063" s="141"/>
      <c r="AG1063"/>
      <c r="AH1063"/>
      <c r="AI1063"/>
      <c r="AJ1063"/>
      <c r="AK1063" s="141"/>
    </row>
    <row r="1064" spans="11:37" x14ac:dyDescent="0.25">
      <c r="K1064" s="139"/>
      <c r="L1064"/>
      <c r="M1064" s="139"/>
      <c r="N1064" s="139"/>
      <c r="O1064"/>
      <c r="P1064" s="139"/>
      <c r="Q1064" s="139"/>
      <c r="R1064"/>
      <c r="S1064" s="139"/>
      <c r="T1064" s="139"/>
      <c r="U1064"/>
      <c r="V1064"/>
      <c r="W1064" s="140"/>
      <c r="X1064" s="140"/>
      <c r="Y1064" s="140"/>
      <c r="Z1064" s="140"/>
      <c r="AA1064" s="140"/>
      <c r="AB1064" s="140"/>
      <c r="AC1064" s="140"/>
      <c r="AD1064" s="141"/>
      <c r="AE1064" s="141"/>
      <c r="AF1064" s="141"/>
      <c r="AG1064"/>
      <c r="AH1064"/>
      <c r="AI1064"/>
      <c r="AJ1064"/>
      <c r="AK1064" s="141"/>
    </row>
    <row r="1065" spans="11:37" x14ac:dyDescent="0.25">
      <c r="K1065" s="139"/>
      <c r="L1065"/>
      <c r="M1065" s="139"/>
      <c r="N1065" s="139"/>
      <c r="O1065"/>
      <c r="P1065" s="139"/>
      <c r="Q1065" s="139"/>
      <c r="R1065"/>
      <c r="S1065" s="139"/>
      <c r="T1065" s="139"/>
      <c r="U1065"/>
      <c r="V1065"/>
      <c r="W1065" s="140"/>
      <c r="X1065" s="140"/>
      <c r="Y1065" s="140"/>
      <c r="Z1065" s="140"/>
      <c r="AA1065" s="140"/>
      <c r="AB1065" s="140"/>
      <c r="AC1065" s="140"/>
      <c r="AD1065" s="141"/>
      <c r="AE1065" s="141"/>
      <c r="AF1065" s="141"/>
      <c r="AG1065"/>
      <c r="AH1065"/>
      <c r="AI1065"/>
      <c r="AJ1065"/>
      <c r="AK1065" s="141"/>
    </row>
    <row r="1066" spans="11:37" x14ac:dyDescent="0.25">
      <c r="K1066" s="139"/>
      <c r="L1066"/>
      <c r="M1066" s="139"/>
      <c r="N1066" s="139"/>
      <c r="O1066"/>
      <c r="P1066" s="139"/>
      <c r="Q1066" s="139"/>
      <c r="R1066"/>
      <c r="S1066" s="139"/>
      <c r="T1066" s="139"/>
      <c r="U1066"/>
      <c r="V1066"/>
      <c r="W1066" s="140"/>
      <c r="X1066" s="140"/>
      <c r="Y1066" s="140"/>
      <c r="Z1066" s="140"/>
      <c r="AA1066" s="140"/>
      <c r="AB1066" s="140"/>
      <c r="AC1066" s="140"/>
      <c r="AD1066" s="141"/>
      <c r="AE1066" s="141"/>
      <c r="AF1066" s="141"/>
      <c r="AG1066"/>
      <c r="AH1066"/>
      <c r="AI1066"/>
      <c r="AJ1066"/>
      <c r="AK1066" s="141"/>
    </row>
    <row r="1067" spans="11:37" x14ac:dyDescent="0.25">
      <c r="K1067" s="139"/>
      <c r="L1067"/>
      <c r="M1067" s="139"/>
      <c r="N1067" s="139"/>
      <c r="O1067"/>
      <c r="P1067" s="139"/>
      <c r="Q1067" s="139"/>
      <c r="R1067"/>
      <c r="S1067" s="139"/>
      <c r="T1067" s="139"/>
      <c r="U1067"/>
      <c r="V1067"/>
      <c r="W1067" s="140"/>
      <c r="X1067" s="140"/>
      <c r="Y1067" s="140"/>
      <c r="Z1067" s="140"/>
      <c r="AA1067" s="140"/>
      <c r="AB1067" s="140"/>
      <c r="AC1067" s="140"/>
      <c r="AD1067" s="141"/>
      <c r="AE1067" s="141"/>
      <c r="AF1067" s="141"/>
      <c r="AG1067"/>
      <c r="AH1067"/>
      <c r="AI1067"/>
      <c r="AJ1067"/>
      <c r="AK1067" s="141"/>
    </row>
    <row r="1068" spans="11:37" x14ac:dyDescent="0.25">
      <c r="K1068" s="139"/>
      <c r="L1068"/>
      <c r="M1068" s="139"/>
      <c r="N1068" s="139"/>
      <c r="O1068"/>
      <c r="P1068" s="139"/>
      <c r="Q1068" s="139"/>
      <c r="R1068"/>
      <c r="S1068" s="139"/>
      <c r="T1068" s="139"/>
      <c r="U1068"/>
      <c r="V1068"/>
      <c r="W1068" s="140"/>
      <c r="X1068" s="140"/>
      <c r="Y1068" s="140"/>
      <c r="Z1068" s="140"/>
      <c r="AA1068" s="140"/>
      <c r="AB1068" s="140"/>
      <c r="AC1068" s="140"/>
      <c r="AD1068" s="141"/>
      <c r="AE1068" s="141"/>
      <c r="AF1068" s="141"/>
      <c r="AG1068"/>
      <c r="AH1068"/>
      <c r="AI1068"/>
      <c r="AJ1068"/>
      <c r="AK1068" s="141"/>
    </row>
    <row r="1069" spans="11:37" x14ac:dyDescent="0.25">
      <c r="K1069" s="139"/>
      <c r="L1069"/>
      <c r="M1069" s="139"/>
      <c r="N1069" s="139"/>
      <c r="O1069"/>
      <c r="P1069" s="139"/>
      <c r="Q1069" s="139"/>
      <c r="R1069"/>
      <c r="S1069" s="139"/>
      <c r="T1069" s="139"/>
      <c r="U1069"/>
      <c r="V1069"/>
      <c r="W1069" s="140"/>
      <c r="X1069" s="140"/>
      <c r="Y1069" s="140"/>
      <c r="Z1069" s="140"/>
      <c r="AA1069" s="140"/>
      <c r="AB1069" s="140"/>
      <c r="AC1069" s="140"/>
      <c r="AD1069" s="141"/>
      <c r="AE1069" s="141"/>
      <c r="AF1069" s="141"/>
      <c r="AG1069"/>
      <c r="AH1069"/>
      <c r="AI1069"/>
      <c r="AJ1069"/>
      <c r="AK1069" s="141"/>
    </row>
    <row r="1070" spans="11:37" x14ac:dyDescent="0.25">
      <c r="K1070" s="139"/>
      <c r="L1070"/>
      <c r="M1070" s="139"/>
      <c r="N1070" s="139"/>
      <c r="O1070"/>
      <c r="P1070" s="139"/>
      <c r="Q1070" s="139"/>
      <c r="R1070"/>
      <c r="S1070" s="139"/>
      <c r="T1070" s="139"/>
      <c r="U1070"/>
      <c r="V1070"/>
      <c r="W1070" s="140"/>
      <c r="X1070" s="140"/>
      <c r="Y1070" s="140"/>
      <c r="Z1070" s="140"/>
      <c r="AA1070" s="140"/>
      <c r="AB1070" s="140"/>
      <c r="AC1070" s="140"/>
      <c r="AD1070" s="141"/>
      <c r="AE1070" s="141"/>
      <c r="AF1070" s="141"/>
      <c r="AG1070"/>
      <c r="AH1070"/>
      <c r="AI1070"/>
      <c r="AJ1070"/>
      <c r="AK1070" s="141"/>
    </row>
    <row r="1071" spans="11:37" x14ac:dyDescent="0.25">
      <c r="K1071" s="139"/>
      <c r="L1071"/>
      <c r="M1071" s="139"/>
      <c r="N1071" s="139"/>
      <c r="O1071"/>
      <c r="P1071" s="139"/>
      <c r="Q1071" s="139"/>
      <c r="R1071"/>
      <c r="S1071" s="139"/>
      <c r="T1071" s="139"/>
      <c r="U1071"/>
      <c r="V1071"/>
      <c r="W1071" s="140"/>
      <c r="X1071" s="140"/>
      <c r="Y1071" s="140"/>
      <c r="Z1071" s="140"/>
      <c r="AA1071" s="140"/>
      <c r="AB1071" s="140"/>
      <c r="AC1071" s="140"/>
      <c r="AD1071" s="141"/>
      <c r="AE1071" s="141"/>
      <c r="AF1071" s="141"/>
      <c r="AG1071"/>
      <c r="AH1071"/>
      <c r="AI1071"/>
      <c r="AJ1071"/>
      <c r="AK1071" s="141"/>
    </row>
    <row r="1072" spans="11:37" x14ac:dyDescent="0.25">
      <c r="K1072" s="139"/>
      <c r="L1072"/>
      <c r="M1072" s="139"/>
      <c r="N1072" s="139"/>
      <c r="O1072"/>
      <c r="P1072" s="139"/>
      <c r="Q1072" s="139"/>
      <c r="R1072"/>
      <c r="S1072" s="139"/>
      <c r="T1072" s="139"/>
      <c r="U1072"/>
      <c r="V1072"/>
      <c r="W1072" s="140"/>
      <c r="X1072" s="140"/>
      <c r="Y1072" s="140"/>
      <c r="Z1072" s="140"/>
      <c r="AA1072" s="140"/>
      <c r="AB1072" s="140"/>
      <c r="AC1072" s="140"/>
      <c r="AD1072" s="141"/>
      <c r="AE1072" s="141"/>
      <c r="AF1072" s="141"/>
      <c r="AG1072"/>
      <c r="AH1072"/>
      <c r="AI1072"/>
      <c r="AJ1072"/>
      <c r="AK1072" s="141"/>
    </row>
    <row r="1073" spans="11:37" x14ac:dyDescent="0.25">
      <c r="K1073" s="139"/>
      <c r="L1073"/>
      <c r="M1073" s="139"/>
      <c r="N1073" s="139"/>
      <c r="O1073"/>
      <c r="P1073" s="139"/>
      <c r="Q1073" s="139"/>
      <c r="R1073"/>
      <c r="S1073" s="139"/>
      <c r="T1073" s="139"/>
      <c r="U1073"/>
      <c r="V1073"/>
      <c r="W1073" s="140"/>
      <c r="X1073" s="140"/>
      <c r="Y1073" s="140"/>
      <c r="Z1073" s="140"/>
      <c r="AA1073" s="140"/>
      <c r="AB1073" s="140"/>
      <c r="AC1073" s="140"/>
      <c r="AD1073" s="141"/>
      <c r="AE1073" s="141"/>
      <c r="AF1073" s="141"/>
      <c r="AG1073"/>
      <c r="AH1073"/>
      <c r="AI1073"/>
      <c r="AJ1073"/>
      <c r="AK1073" s="141"/>
    </row>
    <row r="1074" spans="11:37" x14ac:dyDescent="0.25">
      <c r="K1074" s="139"/>
      <c r="L1074"/>
      <c r="M1074" s="139"/>
      <c r="N1074" s="139"/>
      <c r="O1074"/>
      <c r="P1074" s="139"/>
      <c r="Q1074" s="139"/>
      <c r="R1074"/>
      <c r="S1074" s="139"/>
      <c r="T1074" s="139"/>
      <c r="U1074"/>
      <c r="V1074"/>
      <c r="W1074" s="140"/>
      <c r="X1074" s="140"/>
      <c r="Y1074" s="140"/>
      <c r="Z1074" s="140"/>
      <c r="AA1074" s="140"/>
      <c r="AB1074" s="140"/>
      <c r="AC1074" s="140"/>
      <c r="AD1074" s="141"/>
      <c r="AE1074" s="141"/>
      <c r="AF1074" s="141"/>
      <c r="AG1074"/>
      <c r="AH1074"/>
      <c r="AI1074"/>
      <c r="AJ1074"/>
      <c r="AK1074" s="141"/>
    </row>
    <row r="1075" spans="11:37" x14ac:dyDescent="0.25">
      <c r="K1075" s="139"/>
      <c r="L1075"/>
      <c r="M1075" s="139"/>
      <c r="N1075" s="139"/>
      <c r="O1075"/>
      <c r="P1075" s="139"/>
      <c r="Q1075" s="139"/>
      <c r="R1075"/>
      <c r="S1075" s="139"/>
      <c r="T1075" s="139"/>
      <c r="U1075"/>
      <c r="V1075"/>
      <c r="W1075" s="140"/>
      <c r="X1075" s="140"/>
      <c r="Y1075" s="140"/>
      <c r="Z1075" s="140"/>
      <c r="AA1075" s="140"/>
      <c r="AB1075" s="140"/>
      <c r="AC1075" s="140"/>
      <c r="AD1075" s="141"/>
      <c r="AE1075" s="141"/>
      <c r="AF1075" s="141"/>
      <c r="AG1075"/>
      <c r="AH1075"/>
      <c r="AI1075"/>
      <c r="AJ1075"/>
      <c r="AK1075" s="141"/>
    </row>
    <row r="1076" spans="11:37" x14ac:dyDescent="0.25">
      <c r="K1076" s="139"/>
      <c r="L1076"/>
      <c r="M1076" s="139"/>
      <c r="N1076" s="139"/>
      <c r="O1076"/>
      <c r="P1076" s="139"/>
      <c r="Q1076" s="139"/>
      <c r="R1076"/>
      <c r="S1076" s="139"/>
      <c r="T1076" s="139"/>
      <c r="U1076"/>
      <c r="V1076"/>
      <c r="W1076" s="140"/>
      <c r="X1076" s="140"/>
      <c r="Y1076" s="140"/>
      <c r="Z1076" s="140"/>
      <c r="AA1076" s="140"/>
      <c r="AB1076" s="140"/>
      <c r="AC1076" s="140"/>
      <c r="AD1076" s="141"/>
      <c r="AE1076" s="141"/>
      <c r="AF1076" s="141"/>
      <c r="AG1076"/>
      <c r="AH1076"/>
      <c r="AI1076"/>
      <c r="AJ1076"/>
      <c r="AK1076" s="141"/>
    </row>
    <row r="1077" spans="11:37" x14ac:dyDescent="0.25">
      <c r="K1077" s="139"/>
      <c r="L1077"/>
      <c r="M1077" s="139"/>
      <c r="N1077" s="139"/>
      <c r="O1077"/>
      <c r="P1077" s="139"/>
      <c r="Q1077" s="139"/>
      <c r="R1077"/>
      <c r="S1077" s="139"/>
      <c r="T1077" s="139"/>
      <c r="U1077"/>
      <c r="V1077"/>
      <c r="W1077" s="140"/>
      <c r="X1077" s="140"/>
      <c r="Y1077" s="140"/>
      <c r="Z1077" s="140"/>
      <c r="AA1077" s="140"/>
      <c r="AB1077" s="140"/>
      <c r="AC1077" s="140"/>
      <c r="AD1077" s="141"/>
      <c r="AE1077" s="141"/>
      <c r="AF1077" s="141"/>
      <c r="AG1077"/>
      <c r="AH1077"/>
      <c r="AI1077"/>
      <c r="AJ1077"/>
      <c r="AK1077" s="141"/>
    </row>
    <row r="1078" spans="11:37" x14ac:dyDescent="0.25">
      <c r="K1078" s="139"/>
      <c r="L1078"/>
      <c r="M1078" s="139"/>
      <c r="N1078" s="139"/>
      <c r="O1078"/>
      <c r="P1078" s="139"/>
      <c r="Q1078" s="139"/>
      <c r="R1078"/>
      <c r="S1078" s="139"/>
      <c r="T1078" s="139"/>
      <c r="U1078"/>
      <c r="V1078"/>
      <c r="W1078" s="140"/>
      <c r="X1078" s="140"/>
      <c r="Y1078" s="140"/>
      <c r="Z1078" s="140"/>
      <c r="AA1078" s="140"/>
      <c r="AB1078" s="140"/>
      <c r="AC1078" s="140"/>
      <c r="AD1078" s="141"/>
      <c r="AE1078" s="141"/>
      <c r="AF1078" s="141"/>
      <c r="AG1078"/>
      <c r="AH1078"/>
      <c r="AI1078"/>
      <c r="AJ1078"/>
      <c r="AK1078" s="141"/>
    </row>
    <row r="1079" spans="11:37" x14ac:dyDescent="0.25">
      <c r="K1079" s="139"/>
      <c r="L1079"/>
      <c r="M1079" s="139"/>
      <c r="N1079" s="139"/>
      <c r="O1079"/>
      <c r="P1079" s="139"/>
      <c r="Q1079" s="139"/>
      <c r="R1079"/>
      <c r="S1079" s="139"/>
      <c r="T1079" s="139"/>
      <c r="U1079"/>
      <c r="V1079"/>
      <c r="W1079" s="140"/>
      <c r="X1079" s="140"/>
      <c r="Y1079" s="140"/>
      <c r="Z1079" s="140"/>
      <c r="AA1079" s="140"/>
      <c r="AB1079" s="140"/>
      <c r="AC1079" s="140"/>
      <c r="AD1079" s="141"/>
      <c r="AE1079" s="141"/>
      <c r="AF1079" s="141"/>
      <c r="AG1079"/>
      <c r="AH1079"/>
      <c r="AI1079"/>
      <c r="AJ1079"/>
      <c r="AK1079" s="141"/>
    </row>
    <row r="1080" spans="11:37" x14ac:dyDescent="0.25">
      <c r="K1080" s="139"/>
      <c r="L1080"/>
      <c r="M1080" s="139"/>
      <c r="N1080" s="139"/>
      <c r="O1080"/>
      <c r="P1080" s="139"/>
      <c r="Q1080" s="139"/>
      <c r="R1080"/>
      <c r="S1080" s="139"/>
      <c r="T1080" s="139"/>
      <c r="U1080"/>
      <c r="V1080"/>
      <c r="W1080" s="140"/>
      <c r="X1080" s="140"/>
      <c r="Y1080" s="140"/>
      <c r="Z1080" s="140"/>
      <c r="AA1080" s="140"/>
      <c r="AB1080" s="140"/>
      <c r="AC1080" s="140"/>
      <c r="AD1080" s="141"/>
      <c r="AE1080" s="141"/>
      <c r="AF1080" s="141"/>
      <c r="AG1080"/>
      <c r="AH1080"/>
      <c r="AI1080"/>
      <c r="AJ1080"/>
      <c r="AK1080" s="141"/>
    </row>
    <row r="1081" spans="11:37" x14ac:dyDescent="0.25">
      <c r="K1081" s="139"/>
      <c r="L1081"/>
      <c r="M1081" s="139"/>
      <c r="N1081" s="139"/>
      <c r="O1081"/>
      <c r="P1081" s="139"/>
      <c r="Q1081" s="139"/>
      <c r="R1081"/>
      <c r="S1081" s="139"/>
      <c r="T1081" s="139"/>
      <c r="U1081"/>
      <c r="V1081"/>
      <c r="W1081" s="140"/>
      <c r="X1081" s="140"/>
      <c r="Y1081" s="140"/>
      <c r="Z1081" s="140"/>
      <c r="AA1081" s="140"/>
      <c r="AB1081" s="140"/>
      <c r="AC1081" s="140"/>
      <c r="AD1081" s="141"/>
      <c r="AE1081" s="141"/>
      <c r="AF1081" s="141"/>
      <c r="AG1081"/>
      <c r="AH1081"/>
      <c r="AI1081"/>
      <c r="AJ1081"/>
      <c r="AK1081" s="141"/>
    </row>
    <row r="1082" spans="11:37" x14ac:dyDescent="0.25">
      <c r="K1082" s="139"/>
      <c r="L1082"/>
      <c r="M1082" s="139"/>
      <c r="N1082" s="139"/>
      <c r="O1082"/>
      <c r="P1082" s="139"/>
      <c r="Q1082" s="139"/>
      <c r="R1082"/>
      <c r="S1082" s="139"/>
      <c r="T1082" s="139"/>
      <c r="U1082"/>
      <c r="V1082"/>
      <c r="W1082" s="140"/>
      <c r="X1082" s="140"/>
      <c r="Y1082" s="140"/>
      <c r="Z1082" s="140"/>
      <c r="AA1082" s="140"/>
      <c r="AB1082" s="140"/>
      <c r="AC1082" s="140"/>
      <c r="AD1082" s="141"/>
      <c r="AE1082" s="141"/>
      <c r="AF1082" s="141"/>
      <c r="AG1082"/>
      <c r="AH1082"/>
      <c r="AI1082"/>
      <c r="AJ1082"/>
      <c r="AK1082" s="141"/>
    </row>
    <row r="1083" spans="11:37" x14ac:dyDescent="0.25">
      <c r="K1083" s="139"/>
      <c r="L1083"/>
      <c r="M1083" s="139"/>
      <c r="N1083" s="139"/>
      <c r="O1083"/>
      <c r="P1083" s="139"/>
      <c r="Q1083" s="139"/>
      <c r="R1083"/>
      <c r="S1083" s="139"/>
      <c r="T1083" s="139"/>
      <c r="U1083"/>
      <c r="V1083"/>
      <c r="W1083" s="140"/>
      <c r="X1083" s="140"/>
      <c r="Y1083" s="140"/>
      <c r="Z1083" s="140"/>
      <c r="AA1083" s="140"/>
      <c r="AB1083" s="140"/>
      <c r="AC1083" s="140"/>
      <c r="AD1083" s="141"/>
      <c r="AE1083" s="141"/>
      <c r="AF1083" s="141"/>
      <c r="AG1083"/>
      <c r="AH1083"/>
      <c r="AI1083"/>
      <c r="AJ1083"/>
      <c r="AK1083" s="141"/>
    </row>
    <row r="1084" spans="11:37" x14ac:dyDescent="0.25">
      <c r="K1084" s="139"/>
      <c r="L1084"/>
      <c r="M1084" s="139"/>
      <c r="N1084" s="139"/>
      <c r="O1084"/>
      <c r="P1084" s="139"/>
      <c r="Q1084" s="139"/>
      <c r="R1084"/>
      <c r="S1084" s="139"/>
      <c r="T1084" s="139"/>
      <c r="U1084"/>
      <c r="V1084"/>
      <c r="W1084" s="140"/>
      <c r="X1084" s="140"/>
      <c r="Y1084" s="140"/>
      <c r="Z1084" s="140"/>
      <c r="AA1084" s="140"/>
      <c r="AB1084" s="140"/>
      <c r="AC1084" s="140"/>
      <c r="AD1084" s="141"/>
      <c r="AE1084" s="141"/>
      <c r="AF1084" s="141"/>
      <c r="AG1084"/>
      <c r="AH1084"/>
      <c r="AI1084"/>
      <c r="AJ1084"/>
      <c r="AK1084" s="141"/>
    </row>
    <row r="1085" spans="11:37" x14ac:dyDescent="0.25">
      <c r="K1085" s="139"/>
      <c r="L1085"/>
      <c r="M1085" s="139"/>
      <c r="N1085" s="139"/>
      <c r="O1085"/>
      <c r="P1085" s="139"/>
      <c r="Q1085" s="139"/>
      <c r="R1085"/>
      <c r="S1085" s="139"/>
      <c r="T1085" s="139"/>
      <c r="U1085"/>
      <c r="V1085"/>
      <c r="W1085" s="140"/>
      <c r="X1085" s="140"/>
      <c r="Y1085" s="140"/>
      <c r="Z1085" s="140"/>
      <c r="AA1085" s="140"/>
      <c r="AB1085" s="140"/>
      <c r="AC1085" s="140"/>
      <c r="AD1085" s="141"/>
      <c r="AE1085" s="141"/>
      <c r="AF1085" s="141"/>
      <c r="AG1085"/>
      <c r="AH1085"/>
      <c r="AI1085"/>
      <c r="AJ1085"/>
      <c r="AK1085" s="141"/>
    </row>
    <row r="1086" spans="11:37" x14ac:dyDescent="0.25">
      <c r="K1086" s="139"/>
      <c r="L1086"/>
      <c r="M1086" s="139"/>
      <c r="N1086" s="139"/>
      <c r="O1086"/>
      <c r="P1086" s="139"/>
      <c r="Q1086" s="139"/>
      <c r="R1086"/>
      <c r="S1086" s="139"/>
      <c r="T1086" s="139"/>
      <c r="U1086"/>
      <c r="V1086"/>
      <c r="W1086" s="140"/>
      <c r="X1086" s="140"/>
      <c r="Y1086" s="140"/>
      <c r="Z1086" s="140"/>
      <c r="AA1086" s="140"/>
      <c r="AB1086" s="140"/>
      <c r="AC1086" s="140"/>
      <c r="AD1086" s="141"/>
      <c r="AE1086" s="141"/>
      <c r="AF1086" s="141"/>
      <c r="AG1086"/>
      <c r="AH1086"/>
      <c r="AI1086"/>
      <c r="AJ1086"/>
      <c r="AK1086" s="141"/>
    </row>
    <row r="1087" spans="11:37" x14ac:dyDescent="0.25">
      <c r="K1087" s="139"/>
      <c r="L1087"/>
      <c r="M1087" s="139"/>
      <c r="N1087" s="139"/>
      <c r="O1087"/>
      <c r="P1087" s="139"/>
      <c r="Q1087" s="139"/>
      <c r="R1087"/>
      <c r="S1087" s="139"/>
      <c r="T1087" s="139"/>
      <c r="U1087"/>
      <c r="V1087"/>
      <c r="W1087" s="140"/>
      <c r="X1087" s="140"/>
      <c r="Y1087" s="140"/>
      <c r="Z1087" s="140"/>
      <c r="AA1087" s="140"/>
      <c r="AB1087" s="140"/>
      <c r="AC1087" s="140"/>
      <c r="AD1087" s="141"/>
      <c r="AE1087" s="141"/>
      <c r="AF1087" s="141"/>
      <c r="AG1087"/>
      <c r="AH1087"/>
      <c r="AI1087"/>
      <c r="AJ1087"/>
      <c r="AK1087" s="141"/>
    </row>
    <row r="1088" spans="11:37" x14ac:dyDescent="0.25">
      <c r="K1088" s="139"/>
      <c r="L1088"/>
      <c r="M1088" s="139"/>
      <c r="N1088" s="139"/>
      <c r="O1088"/>
      <c r="P1088" s="139"/>
      <c r="Q1088" s="139"/>
      <c r="R1088"/>
      <c r="S1088" s="139"/>
      <c r="T1088" s="139"/>
      <c r="U1088"/>
      <c r="V1088"/>
      <c r="W1088" s="140"/>
      <c r="X1088" s="140"/>
      <c r="Y1088" s="140"/>
      <c r="Z1088" s="140"/>
      <c r="AA1088" s="140"/>
      <c r="AB1088" s="140"/>
      <c r="AC1088" s="140"/>
      <c r="AD1088" s="141"/>
      <c r="AE1088" s="141"/>
      <c r="AF1088" s="141"/>
      <c r="AG1088"/>
      <c r="AH1088"/>
      <c r="AI1088"/>
      <c r="AJ1088"/>
      <c r="AK1088" s="141"/>
    </row>
    <row r="1089" spans="11:37" x14ac:dyDescent="0.25">
      <c r="K1089" s="139"/>
      <c r="L1089"/>
      <c r="M1089" s="139"/>
      <c r="N1089" s="139"/>
      <c r="O1089"/>
      <c r="P1089" s="139"/>
      <c r="Q1089" s="139"/>
      <c r="R1089"/>
      <c r="S1089" s="139"/>
      <c r="T1089" s="139"/>
      <c r="U1089"/>
      <c r="V1089"/>
      <c r="W1089" s="140"/>
      <c r="X1089" s="140"/>
      <c r="Y1089" s="140"/>
      <c r="Z1089" s="140"/>
      <c r="AA1089" s="140"/>
      <c r="AB1089" s="140"/>
      <c r="AC1089" s="140"/>
      <c r="AD1089" s="141"/>
      <c r="AE1089" s="141"/>
      <c r="AF1089" s="141"/>
      <c r="AG1089"/>
      <c r="AH1089"/>
      <c r="AI1089"/>
      <c r="AJ1089"/>
      <c r="AK1089" s="141"/>
    </row>
    <row r="1090" spans="11:37" x14ac:dyDescent="0.25">
      <c r="K1090" s="139"/>
      <c r="L1090"/>
      <c r="M1090" s="139"/>
      <c r="N1090" s="139"/>
      <c r="O1090"/>
      <c r="P1090" s="139"/>
      <c r="Q1090" s="139"/>
      <c r="R1090"/>
      <c r="S1090" s="139"/>
      <c r="T1090" s="139"/>
      <c r="U1090"/>
      <c r="V1090"/>
      <c r="W1090" s="140"/>
      <c r="X1090" s="140"/>
      <c r="Y1090" s="140"/>
      <c r="Z1090" s="140"/>
      <c r="AA1090" s="140"/>
      <c r="AB1090" s="140"/>
      <c r="AC1090" s="140"/>
      <c r="AD1090" s="141"/>
      <c r="AE1090" s="141"/>
      <c r="AF1090" s="141"/>
      <c r="AG1090"/>
      <c r="AH1090"/>
      <c r="AI1090"/>
      <c r="AJ1090"/>
      <c r="AK1090" s="141"/>
    </row>
    <row r="1091" spans="11:37" x14ac:dyDescent="0.25">
      <c r="K1091" s="139"/>
      <c r="L1091"/>
      <c r="M1091" s="139"/>
      <c r="N1091" s="139"/>
      <c r="O1091"/>
      <c r="P1091" s="139"/>
      <c r="Q1091" s="139"/>
      <c r="R1091"/>
      <c r="S1091" s="139"/>
      <c r="T1091" s="139"/>
      <c r="U1091"/>
      <c r="V1091"/>
      <c r="W1091" s="140"/>
      <c r="X1091" s="140"/>
      <c r="Y1091" s="140"/>
      <c r="Z1091" s="140"/>
      <c r="AA1091" s="140"/>
      <c r="AB1091" s="140"/>
      <c r="AC1091" s="140"/>
      <c r="AD1091" s="141"/>
      <c r="AE1091" s="141"/>
      <c r="AF1091" s="141"/>
      <c r="AG1091"/>
      <c r="AH1091"/>
      <c r="AI1091"/>
      <c r="AJ1091"/>
      <c r="AK1091" s="141"/>
    </row>
    <row r="1092" spans="11:37" x14ac:dyDescent="0.25">
      <c r="K1092" s="139"/>
      <c r="L1092"/>
      <c r="M1092" s="139"/>
      <c r="N1092" s="139"/>
      <c r="O1092"/>
      <c r="P1092" s="139"/>
      <c r="Q1092" s="139"/>
      <c r="R1092"/>
      <c r="S1092" s="139"/>
      <c r="T1092" s="139"/>
      <c r="U1092"/>
      <c r="V1092"/>
      <c r="W1092" s="140"/>
      <c r="X1092" s="140"/>
      <c r="Y1092" s="140"/>
      <c r="Z1092" s="140"/>
      <c r="AA1092" s="140"/>
      <c r="AB1092" s="140"/>
      <c r="AC1092" s="140"/>
      <c r="AD1092" s="141"/>
      <c r="AE1092" s="141"/>
      <c r="AF1092" s="141"/>
      <c r="AG1092"/>
      <c r="AH1092"/>
      <c r="AI1092"/>
      <c r="AJ1092"/>
      <c r="AK1092" s="141"/>
    </row>
    <row r="1093" spans="11:37" x14ac:dyDescent="0.25">
      <c r="K1093" s="139"/>
      <c r="L1093"/>
      <c r="M1093" s="139"/>
      <c r="N1093" s="139"/>
      <c r="O1093"/>
      <c r="P1093" s="139"/>
      <c r="Q1093" s="139"/>
      <c r="R1093"/>
      <c r="S1093" s="139"/>
      <c r="T1093" s="139"/>
      <c r="U1093"/>
      <c r="V1093"/>
      <c r="W1093" s="140"/>
      <c r="X1093" s="140"/>
      <c r="Y1093" s="140"/>
      <c r="Z1093" s="140"/>
      <c r="AA1093" s="140"/>
      <c r="AB1093" s="140"/>
      <c r="AC1093" s="140"/>
      <c r="AD1093" s="141"/>
      <c r="AE1093" s="141"/>
      <c r="AF1093" s="141"/>
      <c r="AG1093"/>
      <c r="AH1093"/>
      <c r="AI1093"/>
      <c r="AJ1093"/>
      <c r="AK1093" s="141"/>
    </row>
    <row r="1094" spans="11:37" x14ac:dyDescent="0.25">
      <c r="K1094" s="139"/>
      <c r="L1094"/>
      <c r="M1094" s="139"/>
      <c r="N1094" s="139"/>
      <c r="O1094"/>
      <c r="P1094" s="139"/>
      <c r="Q1094" s="139"/>
      <c r="R1094"/>
      <c r="S1094" s="139"/>
      <c r="T1094" s="139"/>
      <c r="U1094"/>
      <c r="V1094"/>
      <c r="W1094" s="140"/>
      <c r="X1094" s="140"/>
      <c r="Y1094" s="140"/>
      <c r="Z1094" s="140"/>
      <c r="AA1094" s="140"/>
      <c r="AB1094" s="140"/>
      <c r="AC1094" s="140"/>
      <c r="AD1094" s="141"/>
      <c r="AE1094" s="141"/>
      <c r="AF1094" s="141"/>
      <c r="AG1094"/>
      <c r="AH1094"/>
      <c r="AI1094"/>
      <c r="AJ1094"/>
      <c r="AK1094" s="141"/>
    </row>
    <row r="1095" spans="11:37" x14ac:dyDescent="0.25">
      <c r="K1095" s="139"/>
      <c r="L1095"/>
      <c r="M1095" s="139"/>
      <c r="N1095" s="139"/>
      <c r="O1095"/>
      <c r="P1095" s="139"/>
      <c r="Q1095" s="139"/>
      <c r="R1095"/>
      <c r="S1095" s="139"/>
      <c r="T1095" s="139"/>
      <c r="U1095"/>
      <c r="V1095"/>
      <c r="W1095" s="140"/>
      <c r="X1095" s="140"/>
      <c r="Y1095" s="140"/>
      <c r="Z1095" s="140"/>
      <c r="AA1095" s="140"/>
      <c r="AB1095" s="140"/>
      <c r="AC1095" s="140"/>
      <c r="AD1095" s="141"/>
      <c r="AE1095" s="141"/>
      <c r="AF1095" s="141"/>
      <c r="AG1095"/>
      <c r="AH1095"/>
      <c r="AI1095"/>
      <c r="AJ1095"/>
      <c r="AK1095" s="141"/>
    </row>
    <row r="1096" spans="11:37" x14ac:dyDescent="0.25">
      <c r="K1096" s="139"/>
      <c r="L1096"/>
      <c r="M1096" s="139"/>
      <c r="N1096" s="139"/>
      <c r="O1096"/>
      <c r="P1096" s="139"/>
      <c r="Q1096" s="139"/>
      <c r="R1096"/>
      <c r="S1096" s="139"/>
      <c r="T1096" s="139"/>
      <c r="U1096"/>
      <c r="V1096"/>
      <c r="W1096" s="140"/>
      <c r="X1096" s="140"/>
      <c r="Y1096" s="140"/>
      <c r="Z1096" s="140"/>
      <c r="AA1096" s="140"/>
      <c r="AB1096" s="140"/>
      <c r="AC1096" s="140"/>
      <c r="AD1096" s="141"/>
      <c r="AE1096" s="141"/>
      <c r="AF1096" s="141"/>
      <c r="AG1096"/>
      <c r="AH1096"/>
      <c r="AI1096"/>
      <c r="AJ1096"/>
      <c r="AK1096" s="141"/>
    </row>
    <row r="1097" spans="11:37" x14ac:dyDescent="0.25">
      <c r="K1097" s="139"/>
      <c r="L1097"/>
      <c r="M1097" s="139"/>
      <c r="N1097" s="139"/>
      <c r="O1097"/>
      <c r="P1097" s="139"/>
      <c r="Q1097" s="139"/>
      <c r="R1097"/>
      <c r="S1097" s="139"/>
      <c r="T1097" s="139"/>
      <c r="U1097"/>
      <c r="V1097"/>
      <c r="W1097" s="140"/>
      <c r="X1097" s="140"/>
      <c r="Y1097" s="140"/>
      <c r="Z1097" s="140"/>
      <c r="AA1097" s="140"/>
      <c r="AB1097" s="140"/>
      <c r="AC1097" s="140"/>
      <c r="AD1097" s="141"/>
      <c r="AE1097" s="141"/>
      <c r="AF1097" s="141"/>
      <c r="AG1097"/>
      <c r="AH1097"/>
      <c r="AI1097"/>
      <c r="AJ1097"/>
      <c r="AK1097" s="141"/>
    </row>
    <row r="1098" spans="11:37" x14ac:dyDescent="0.25">
      <c r="K1098" s="139"/>
      <c r="L1098"/>
      <c r="M1098" s="139"/>
      <c r="N1098" s="139"/>
      <c r="O1098"/>
      <c r="P1098" s="139"/>
      <c r="Q1098" s="139"/>
      <c r="R1098"/>
      <c r="S1098" s="139"/>
      <c r="T1098" s="139"/>
      <c r="U1098"/>
      <c r="V1098"/>
      <c r="W1098" s="140"/>
      <c r="X1098" s="140"/>
      <c r="Y1098" s="140"/>
      <c r="Z1098" s="140"/>
      <c r="AA1098" s="140"/>
      <c r="AB1098" s="140"/>
      <c r="AC1098" s="140"/>
      <c r="AD1098" s="141"/>
      <c r="AE1098" s="141"/>
      <c r="AF1098" s="141"/>
      <c r="AG1098"/>
      <c r="AH1098"/>
      <c r="AI1098"/>
      <c r="AJ1098"/>
      <c r="AK1098" s="141"/>
    </row>
    <row r="1099" spans="11:37" x14ac:dyDescent="0.25">
      <c r="K1099" s="139"/>
      <c r="L1099"/>
      <c r="M1099" s="139"/>
      <c r="N1099" s="139"/>
      <c r="O1099"/>
      <c r="P1099" s="139"/>
      <c r="Q1099" s="139"/>
      <c r="R1099"/>
      <c r="S1099" s="139"/>
      <c r="T1099" s="139"/>
      <c r="U1099"/>
      <c r="V1099"/>
      <c r="W1099" s="140"/>
      <c r="X1099" s="140"/>
      <c r="Y1099" s="140"/>
      <c r="Z1099" s="140"/>
      <c r="AA1099" s="140"/>
      <c r="AB1099" s="140"/>
      <c r="AC1099" s="140"/>
      <c r="AD1099" s="141"/>
      <c r="AE1099" s="141"/>
      <c r="AF1099" s="141"/>
      <c r="AG1099"/>
      <c r="AH1099"/>
      <c r="AI1099"/>
      <c r="AJ1099"/>
      <c r="AK1099" s="141"/>
    </row>
    <row r="1100" spans="11:37" x14ac:dyDescent="0.25">
      <c r="K1100" s="139"/>
      <c r="L1100"/>
      <c r="M1100" s="139"/>
      <c r="N1100" s="139"/>
      <c r="O1100"/>
      <c r="P1100" s="139"/>
      <c r="Q1100" s="139"/>
      <c r="R1100"/>
      <c r="S1100" s="139"/>
      <c r="T1100" s="139"/>
      <c r="U1100"/>
      <c r="V1100"/>
      <c r="W1100" s="140"/>
      <c r="X1100" s="140"/>
      <c r="Y1100" s="140"/>
      <c r="Z1100" s="140"/>
      <c r="AA1100" s="140"/>
      <c r="AB1100" s="140"/>
      <c r="AC1100" s="140"/>
      <c r="AD1100" s="141"/>
      <c r="AE1100" s="141"/>
      <c r="AF1100" s="141"/>
      <c r="AG1100"/>
      <c r="AH1100"/>
      <c r="AI1100"/>
      <c r="AJ1100"/>
      <c r="AK1100" s="141"/>
    </row>
    <row r="1101" spans="11:37" x14ac:dyDescent="0.25">
      <c r="K1101" s="139"/>
      <c r="L1101"/>
      <c r="M1101" s="139"/>
      <c r="N1101" s="139"/>
      <c r="O1101"/>
      <c r="P1101" s="139"/>
      <c r="Q1101" s="139"/>
      <c r="R1101"/>
      <c r="S1101" s="139"/>
      <c r="T1101" s="139"/>
      <c r="U1101"/>
      <c r="V1101"/>
      <c r="W1101" s="140"/>
      <c r="X1101" s="140"/>
      <c r="Y1101" s="140"/>
      <c r="Z1101" s="140"/>
      <c r="AA1101" s="140"/>
      <c r="AB1101" s="140"/>
      <c r="AC1101" s="140"/>
      <c r="AD1101" s="141"/>
      <c r="AE1101" s="141"/>
      <c r="AF1101" s="141"/>
      <c r="AG1101"/>
      <c r="AH1101"/>
      <c r="AI1101"/>
      <c r="AJ1101"/>
      <c r="AK1101" s="141"/>
    </row>
    <row r="1102" spans="11:37" x14ac:dyDescent="0.25">
      <c r="K1102" s="139"/>
      <c r="L1102"/>
      <c r="M1102" s="139"/>
      <c r="N1102" s="139"/>
      <c r="O1102"/>
      <c r="P1102" s="139"/>
      <c r="Q1102" s="139"/>
      <c r="R1102"/>
      <c r="S1102" s="139"/>
      <c r="T1102" s="139"/>
      <c r="U1102"/>
      <c r="V1102"/>
      <c r="W1102" s="140"/>
      <c r="X1102" s="140"/>
      <c r="Y1102" s="140"/>
      <c r="Z1102" s="140"/>
      <c r="AA1102" s="140"/>
      <c r="AB1102" s="140"/>
      <c r="AC1102" s="140"/>
      <c r="AD1102" s="141"/>
      <c r="AE1102" s="141"/>
      <c r="AF1102" s="141"/>
      <c r="AG1102"/>
      <c r="AH1102"/>
      <c r="AI1102"/>
      <c r="AJ1102"/>
      <c r="AK1102" s="141"/>
    </row>
    <row r="1103" spans="11:37" x14ac:dyDescent="0.25">
      <c r="K1103" s="139"/>
      <c r="L1103"/>
      <c r="M1103" s="139"/>
      <c r="N1103" s="139"/>
      <c r="O1103"/>
      <c r="P1103" s="139"/>
      <c r="Q1103" s="139"/>
      <c r="R1103"/>
      <c r="S1103" s="139"/>
      <c r="T1103" s="139"/>
      <c r="U1103"/>
      <c r="V1103"/>
      <c r="W1103" s="140"/>
      <c r="X1103" s="140"/>
      <c r="Y1103" s="140"/>
      <c r="Z1103" s="140"/>
      <c r="AA1103" s="140"/>
      <c r="AB1103" s="140"/>
      <c r="AC1103" s="140"/>
      <c r="AD1103" s="141"/>
      <c r="AE1103" s="141"/>
      <c r="AF1103" s="141"/>
      <c r="AG1103"/>
      <c r="AH1103"/>
      <c r="AI1103"/>
      <c r="AJ1103"/>
      <c r="AK1103" s="141"/>
    </row>
    <row r="1104" spans="11:37" x14ac:dyDescent="0.25">
      <c r="K1104" s="139"/>
      <c r="L1104"/>
      <c r="M1104" s="139"/>
      <c r="N1104" s="139"/>
      <c r="O1104"/>
      <c r="P1104" s="139"/>
      <c r="Q1104" s="139"/>
      <c r="R1104"/>
      <c r="S1104" s="139"/>
      <c r="T1104" s="139"/>
      <c r="U1104"/>
      <c r="V1104"/>
      <c r="W1104" s="140"/>
      <c r="X1104" s="140"/>
      <c r="Y1104" s="140"/>
      <c r="Z1104" s="140"/>
      <c r="AA1104" s="140"/>
      <c r="AB1104" s="140"/>
      <c r="AC1104" s="140"/>
      <c r="AD1104" s="141"/>
      <c r="AE1104" s="141"/>
      <c r="AF1104" s="141"/>
      <c r="AG1104"/>
      <c r="AH1104"/>
      <c r="AI1104"/>
      <c r="AJ1104"/>
      <c r="AK1104" s="141"/>
    </row>
    <row r="1105" spans="11:37" x14ac:dyDescent="0.25">
      <c r="K1105" s="139"/>
      <c r="L1105"/>
      <c r="M1105" s="139"/>
      <c r="N1105" s="139"/>
      <c r="O1105"/>
      <c r="P1105" s="139"/>
      <c r="Q1105" s="139"/>
      <c r="R1105"/>
      <c r="S1105" s="139"/>
      <c r="T1105" s="139"/>
      <c r="U1105"/>
      <c r="V1105"/>
      <c r="W1105" s="140"/>
      <c r="X1105" s="140"/>
      <c r="Y1105" s="140"/>
      <c r="Z1105" s="140"/>
      <c r="AA1105" s="140"/>
      <c r="AB1105" s="140"/>
      <c r="AC1105" s="140"/>
      <c r="AD1105" s="141"/>
      <c r="AE1105" s="141"/>
      <c r="AF1105" s="141"/>
      <c r="AG1105"/>
      <c r="AH1105"/>
      <c r="AI1105"/>
      <c r="AJ1105"/>
      <c r="AK1105" s="141"/>
    </row>
    <row r="1106" spans="11:37" x14ac:dyDescent="0.25">
      <c r="K1106" s="139"/>
      <c r="L1106"/>
      <c r="M1106" s="139"/>
      <c r="N1106" s="139"/>
      <c r="O1106"/>
      <c r="P1106" s="139"/>
      <c r="Q1106" s="139"/>
      <c r="R1106"/>
      <c r="S1106" s="139"/>
      <c r="T1106" s="139"/>
      <c r="U1106"/>
      <c r="V1106"/>
      <c r="W1106" s="140"/>
      <c r="X1106" s="140"/>
      <c r="Y1106" s="140"/>
      <c r="Z1106" s="140"/>
      <c r="AA1106" s="140"/>
      <c r="AB1106" s="140"/>
      <c r="AC1106" s="140"/>
      <c r="AD1106" s="141"/>
      <c r="AE1106" s="141"/>
      <c r="AF1106" s="141"/>
      <c r="AG1106"/>
      <c r="AH1106"/>
      <c r="AI1106"/>
      <c r="AJ1106"/>
      <c r="AK1106" s="141"/>
    </row>
    <row r="1107" spans="11:37" x14ac:dyDescent="0.25">
      <c r="K1107" s="139"/>
      <c r="L1107"/>
      <c r="M1107" s="139"/>
      <c r="N1107" s="139"/>
      <c r="O1107"/>
      <c r="P1107" s="139"/>
      <c r="Q1107" s="139"/>
      <c r="R1107"/>
      <c r="S1107" s="139"/>
      <c r="T1107" s="139"/>
      <c r="U1107"/>
      <c r="V1107"/>
      <c r="W1107" s="140"/>
      <c r="X1107" s="140"/>
      <c r="Y1107" s="140"/>
      <c r="Z1107" s="140"/>
      <c r="AA1107" s="140"/>
      <c r="AB1107" s="140"/>
      <c r="AC1107" s="140"/>
      <c r="AD1107" s="141"/>
      <c r="AE1107" s="141"/>
      <c r="AF1107" s="141"/>
      <c r="AG1107"/>
      <c r="AH1107"/>
      <c r="AI1107"/>
      <c r="AJ1107"/>
      <c r="AK1107" s="141"/>
    </row>
    <row r="1108" spans="11:37" x14ac:dyDescent="0.25">
      <c r="K1108" s="139"/>
      <c r="L1108"/>
      <c r="M1108" s="139"/>
      <c r="N1108" s="139"/>
      <c r="O1108"/>
      <c r="P1108" s="139"/>
      <c r="Q1108" s="139"/>
      <c r="R1108"/>
      <c r="S1108" s="139"/>
      <c r="T1108" s="139"/>
      <c r="U1108"/>
      <c r="V1108"/>
      <c r="W1108" s="140"/>
      <c r="X1108" s="140"/>
      <c r="Y1108" s="140"/>
      <c r="Z1108" s="140"/>
      <c r="AA1108" s="140"/>
      <c r="AB1108" s="140"/>
      <c r="AC1108" s="140"/>
      <c r="AD1108" s="141"/>
      <c r="AE1108" s="141"/>
      <c r="AF1108" s="141"/>
      <c r="AG1108"/>
      <c r="AH1108"/>
      <c r="AI1108"/>
      <c r="AJ1108"/>
      <c r="AK1108" s="141"/>
    </row>
    <row r="1109" spans="11:37" x14ac:dyDescent="0.25">
      <c r="K1109" s="139"/>
      <c r="L1109"/>
      <c r="M1109" s="139"/>
      <c r="N1109" s="139"/>
      <c r="O1109"/>
      <c r="P1109" s="139"/>
      <c r="Q1109" s="139"/>
      <c r="R1109"/>
      <c r="S1109" s="139"/>
      <c r="T1109" s="139"/>
      <c r="U1109"/>
      <c r="V1109"/>
      <c r="W1109" s="140"/>
      <c r="X1109" s="140"/>
      <c r="Y1109" s="140"/>
      <c r="Z1109" s="140"/>
      <c r="AA1109" s="140"/>
      <c r="AB1109" s="140"/>
      <c r="AC1109" s="140"/>
      <c r="AD1109" s="141"/>
      <c r="AE1109" s="141"/>
      <c r="AF1109" s="141"/>
      <c r="AG1109"/>
      <c r="AH1109"/>
      <c r="AI1109"/>
      <c r="AJ1109"/>
      <c r="AK1109" s="141"/>
    </row>
    <row r="1110" spans="11:37" x14ac:dyDescent="0.25">
      <c r="K1110" s="139"/>
      <c r="L1110"/>
      <c r="M1110" s="139"/>
      <c r="N1110" s="139"/>
      <c r="O1110"/>
      <c r="P1110" s="139"/>
      <c r="Q1110" s="139"/>
      <c r="R1110"/>
      <c r="S1110" s="139"/>
      <c r="T1110" s="139"/>
      <c r="U1110"/>
      <c r="V1110"/>
      <c r="W1110" s="140"/>
      <c r="X1110" s="140"/>
      <c r="Y1110" s="140"/>
      <c r="Z1110" s="140"/>
      <c r="AA1110" s="140"/>
      <c r="AB1110" s="140"/>
      <c r="AC1110" s="140"/>
      <c r="AD1110" s="141"/>
      <c r="AE1110" s="141"/>
      <c r="AF1110" s="141"/>
      <c r="AG1110"/>
      <c r="AH1110"/>
      <c r="AI1110"/>
      <c r="AJ1110"/>
      <c r="AK1110" s="141"/>
    </row>
    <row r="1111" spans="11:37" x14ac:dyDescent="0.25">
      <c r="K1111" s="139"/>
      <c r="L1111"/>
      <c r="M1111" s="139"/>
      <c r="N1111" s="139"/>
      <c r="O1111"/>
      <c r="P1111" s="139"/>
      <c r="Q1111" s="139"/>
      <c r="R1111"/>
      <c r="S1111" s="139"/>
      <c r="T1111" s="139"/>
      <c r="U1111"/>
      <c r="V1111"/>
      <c r="W1111" s="140"/>
      <c r="X1111" s="140"/>
      <c r="Y1111" s="140"/>
      <c r="Z1111" s="140"/>
      <c r="AA1111" s="140"/>
      <c r="AB1111" s="140"/>
      <c r="AC1111" s="140"/>
      <c r="AD1111" s="141"/>
      <c r="AE1111" s="141"/>
      <c r="AF1111" s="141"/>
      <c r="AG1111"/>
      <c r="AH1111"/>
      <c r="AI1111"/>
      <c r="AJ1111"/>
      <c r="AK1111" s="141"/>
    </row>
    <row r="1112" spans="11:37" x14ac:dyDescent="0.25">
      <c r="K1112" s="139"/>
      <c r="L1112"/>
      <c r="M1112" s="139"/>
      <c r="N1112" s="139"/>
      <c r="O1112"/>
      <c r="P1112" s="139"/>
      <c r="Q1112" s="139"/>
      <c r="R1112"/>
      <c r="S1112" s="139"/>
      <c r="T1112" s="139"/>
      <c r="U1112"/>
      <c r="V1112"/>
      <c r="W1112" s="140"/>
      <c r="X1112" s="140"/>
      <c r="Y1112" s="140"/>
      <c r="Z1112" s="140"/>
      <c r="AA1112" s="140"/>
      <c r="AB1112" s="140"/>
      <c r="AC1112" s="140"/>
      <c r="AD1112" s="141"/>
      <c r="AE1112" s="141"/>
      <c r="AF1112" s="141"/>
      <c r="AG1112"/>
      <c r="AH1112"/>
      <c r="AI1112"/>
      <c r="AJ1112"/>
      <c r="AK1112" s="141"/>
    </row>
    <row r="1113" spans="11:37" x14ac:dyDescent="0.25">
      <c r="K1113" s="139"/>
      <c r="L1113"/>
      <c r="M1113" s="139"/>
      <c r="N1113" s="139"/>
      <c r="O1113"/>
      <c r="P1113" s="139"/>
      <c r="Q1113" s="139"/>
      <c r="R1113"/>
      <c r="S1113" s="139"/>
      <c r="T1113" s="139"/>
      <c r="U1113"/>
      <c r="V1113"/>
      <c r="W1113" s="140"/>
      <c r="X1113" s="140"/>
      <c r="Y1113" s="140"/>
      <c r="Z1113" s="140"/>
      <c r="AA1113" s="140"/>
      <c r="AB1113" s="140"/>
      <c r="AC1113" s="140"/>
      <c r="AD1113" s="141"/>
      <c r="AE1113" s="141"/>
      <c r="AF1113" s="141"/>
      <c r="AG1113"/>
      <c r="AH1113"/>
      <c r="AI1113"/>
      <c r="AJ1113"/>
      <c r="AK1113" s="141"/>
    </row>
    <row r="1114" spans="11:37" x14ac:dyDescent="0.25">
      <c r="K1114" s="139"/>
      <c r="L1114"/>
      <c r="M1114" s="139"/>
      <c r="N1114" s="139"/>
      <c r="O1114"/>
      <c r="P1114" s="139"/>
      <c r="Q1114" s="139"/>
      <c r="R1114"/>
      <c r="S1114" s="139"/>
      <c r="T1114" s="139"/>
      <c r="U1114"/>
      <c r="V1114"/>
      <c r="W1114" s="140"/>
      <c r="X1114" s="140"/>
      <c r="Y1114" s="140"/>
      <c r="Z1114" s="140"/>
      <c r="AA1114" s="140"/>
      <c r="AB1114" s="140"/>
      <c r="AC1114" s="140"/>
      <c r="AD1114" s="141"/>
      <c r="AE1114" s="141"/>
      <c r="AF1114" s="141"/>
      <c r="AG1114"/>
      <c r="AH1114"/>
      <c r="AI1114"/>
      <c r="AJ1114"/>
      <c r="AK1114" s="141"/>
    </row>
    <row r="1115" spans="11:37" x14ac:dyDescent="0.25">
      <c r="K1115" s="139"/>
      <c r="L1115"/>
      <c r="M1115" s="139"/>
      <c r="N1115" s="139"/>
      <c r="O1115"/>
      <c r="P1115" s="139"/>
      <c r="Q1115" s="139"/>
      <c r="R1115"/>
      <c r="S1115" s="139"/>
      <c r="T1115" s="139"/>
      <c r="U1115"/>
      <c r="V1115"/>
      <c r="W1115" s="140"/>
      <c r="X1115" s="140"/>
      <c r="Y1115" s="140"/>
      <c r="Z1115" s="140"/>
      <c r="AA1115" s="140"/>
      <c r="AB1115" s="140"/>
      <c r="AC1115" s="140"/>
      <c r="AD1115" s="141"/>
      <c r="AE1115" s="141"/>
      <c r="AF1115" s="141"/>
      <c r="AG1115"/>
      <c r="AH1115"/>
      <c r="AI1115"/>
      <c r="AJ1115"/>
      <c r="AK1115" s="141"/>
    </row>
    <row r="1116" spans="11:37" x14ac:dyDescent="0.25">
      <c r="K1116" s="139"/>
      <c r="L1116"/>
      <c r="M1116" s="139"/>
      <c r="N1116" s="139"/>
      <c r="O1116"/>
      <c r="P1116" s="139"/>
      <c r="Q1116" s="139"/>
      <c r="R1116"/>
      <c r="S1116" s="139"/>
      <c r="T1116" s="139"/>
      <c r="U1116"/>
      <c r="V1116"/>
      <c r="W1116" s="140"/>
      <c r="X1116" s="140"/>
      <c r="Y1116" s="140"/>
      <c r="Z1116" s="140"/>
      <c r="AA1116" s="140"/>
      <c r="AB1116" s="140"/>
      <c r="AC1116" s="140"/>
      <c r="AD1116" s="141"/>
      <c r="AE1116" s="141"/>
      <c r="AF1116" s="141"/>
      <c r="AG1116"/>
      <c r="AH1116"/>
      <c r="AI1116"/>
      <c r="AJ1116"/>
      <c r="AK1116" s="141"/>
    </row>
    <row r="1117" spans="11:37" x14ac:dyDescent="0.25">
      <c r="K1117" s="139"/>
      <c r="L1117"/>
      <c r="M1117" s="139"/>
      <c r="N1117" s="139"/>
      <c r="O1117"/>
      <c r="P1117" s="139"/>
      <c r="Q1117" s="139"/>
      <c r="R1117"/>
      <c r="S1117" s="139"/>
      <c r="T1117" s="139"/>
      <c r="U1117"/>
      <c r="V1117"/>
      <c r="W1117" s="140"/>
      <c r="X1117" s="140"/>
      <c r="Y1117" s="140"/>
      <c r="Z1117" s="140"/>
      <c r="AA1117" s="140"/>
      <c r="AB1117" s="140"/>
      <c r="AC1117" s="140"/>
      <c r="AD1117" s="141"/>
      <c r="AE1117" s="141"/>
      <c r="AF1117" s="141"/>
      <c r="AG1117"/>
      <c r="AH1117"/>
      <c r="AI1117"/>
      <c r="AJ1117"/>
      <c r="AK1117" s="141"/>
    </row>
    <row r="1118" spans="11:37" x14ac:dyDescent="0.25">
      <c r="K1118" s="139"/>
      <c r="L1118"/>
      <c r="M1118" s="139"/>
      <c r="N1118" s="139"/>
      <c r="O1118"/>
      <c r="P1118" s="139"/>
      <c r="Q1118" s="139"/>
      <c r="R1118"/>
      <c r="S1118" s="139"/>
      <c r="T1118" s="139"/>
      <c r="U1118"/>
      <c r="V1118"/>
      <c r="W1118" s="140"/>
      <c r="X1118" s="140"/>
      <c r="Y1118" s="140"/>
      <c r="Z1118" s="140"/>
      <c r="AA1118" s="140"/>
      <c r="AB1118" s="140"/>
      <c r="AC1118" s="140"/>
      <c r="AD1118" s="141"/>
      <c r="AE1118" s="141"/>
      <c r="AF1118" s="141"/>
      <c r="AG1118"/>
      <c r="AH1118"/>
      <c r="AI1118"/>
      <c r="AJ1118"/>
      <c r="AK1118" s="141"/>
    </row>
    <row r="1119" spans="11:37" x14ac:dyDescent="0.25">
      <c r="K1119" s="139"/>
      <c r="L1119"/>
      <c r="M1119" s="139"/>
      <c r="N1119" s="139"/>
      <c r="O1119"/>
      <c r="P1119" s="139"/>
      <c r="Q1119" s="139"/>
      <c r="R1119"/>
      <c r="S1119" s="139"/>
      <c r="T1119" s="139"/>
      <c r="U1119"/>
      <c r="V1119"/>
      <c r="W1119" s="140"/>
      <c r="X1119" s="140"/>
      <c r="Y1119" s="140"/>
      <c r="Z1119" s="140"/>
      <c r="AA1119" s="140"/>
      <c r="AB1119" s="140"/>
      <c r="AC1119" s="140"/>
      <c r="AD1119" s="141"/>
      <c r="AE1119" s="141"/>
      <c r="AF1119" s="141"/>
      <c r="AG1119"/>
      <c r="AH1119"/>
      <c r="AI1119"/>
      <c r="AJ1119"/>
      <c r="AK1119" s="141"/>
    </row>
    <row r="1120" spans="11:37" x14ac:dyDescent="0.25">
      <c r="K1120" s="139"/>
      <c r="L1120"/>
      <c r="M1120" s="139"/>
      <c r="N1120" s="139"/>
      <c r="O1120"/>
      <c r="P1120" s="139"/>
      <c r="Q1120" s="139"/>
      <c r="R1120"/>
      <c r="S1120" s="139"/>
      <c r="T1120" s="139"/>
      <c r="U1120"/>
      <c r="V1120"/>
      <c r="W1120" s="140"/>
      <c r="X1120" s="140"/>
      <c r="Y1120" s="140"/>
      <c r="Z1120" s="140"/>
      <c r="AA1120" s="140"/>
      <c r="AB1120" s="140"/>
      <c r="AC1120" s="140"/>
      <c r="AD1120" s="141"/>
      <c r="AE1120" s="141"/>
      <c r="AF1120" s="141"/>
      <c r="AG1120"/>
      <c r="AH1120"/>
      <c r="AI1120"/>
      <c r="AJ1120"/>
      <c r="AK1120" s="141"/>
    </row>
    <row r="1121" spans="11:37" x14ac:dyDescent="0.25">
      <c r="K1121" s="139"/>
      <c r="L1121"/>
      <c r="M1121" s="139"/>
      <c r="N1121" s="139"/>
      <c r="O1121"/>
      <c r="P1121" s="139"/>
      <c r="Q1121" s="139"/>
      <c r="R1121"/>
      <c r="S1121" s="139"/>
      <c r="T1121" s="139"/>
      <c r="U1121"/>
      <c r="V1121"/>
      <c r="W1121" s="140"/>
      <c r="X1121" s="140"/>
      <c r="Y1121" s="140"/>
      <c r="Z1121" s="140"/>
      <c r="AA1121" s="140"/>
      <c r="AB1121" s="140"/>
      <c r="AC1121" s="140"/>
      <c r="AD1121" s="141"/>
      <c r="AE1121" s="141"/>
      <c r="AF1121" s="141"/>
      <c r="AG1121"/>
      <c r="AH1121"/>
      <c r="AI1121"/>
      <c r="AJ1121"/>
      <c r="AK1121" s="141"/>
    </row>
    <row r="1122" spans="11:37" x14ac:dyDescent="0.25">
      <c r="K1122" s="139"/>
      <c r="L1122"/>
      <c r="M1122" s="139"/>
      <c r="N1122" s="139"/>
      <c r="O1122"/>
      <c r="P1122" s="139"/>
      <c r="Q1122" s="139"/>
      <c r="R1122"/>
      <c r="S1122" s="139"/>
      <c r="T1122" s="139"/>
      <c r="U1122"/>
      <c r="V1122"/>
      <c r="W1122" s="140"/>
      <c r="X1122" s="140"/>
      <c r="Y1122" s="140"/>
      <c r="Z1122" s="140"/>
      <c r="AA1122" s="140"/>
      <c r="AB1122" s="140"/>
      <c r="AC1122" s="140"/>
      <c r="AD1122" s="141"/>
      <c r="AE1122" s="141"/>
      <c r="AF1122" s="141"/>
      <c r="AG1122"/>
      <c r="AH1122"/>
      <c r="AI1122"/>
      <c r="AJ1122"/>
      <c r="AK1122" s="141"/>
    </row>
    <row r="1123" spans="11:37" x14ac:dyDescent="0.25">
      <c r="K1123" s="139"/>
      <c r="L1123"/>
      <c r="M1123" s="139"/>
      <c r="N1123" s="139"/>
      <c r="O1123"/>
      <c r="P1123" s="139"/>
      <c r="Q1123" s="139"/>
      <c r="R1123"/>
      <c r="S1123" s="139"/>
      <c r="T1123" s="139"/>
      <c r="U1123"/>
      <c r="V1123"/>
      <c r="W1123" s="140"/>
      <c r="X1123" s="140"/>
      <c r="Y1123" s="140"/>
      <c r="Z1123" s="140"/>
      <c r="AA1123" s="140"/>
      <c r="AB1123" s="140"/>
      <c r="AC1123" s="140"/>
      <c r="AD1123" s="141"/>
      <c r="AE1123" s="141"/>
      <c r="AF1123" s="141"/>
      <c r="AG1123"/>
      <c r="AH1123"/>
      <c r="AI1123"/>
      <c r="AJ1123"/>
      <c r="AK1123" s="141"/>
    </row>
    <row r="1124" spans="11:37" x14ac:dyDescent="0.25">
      <c r="K1124" s="139"/>
      <c r="L1124"/>
      <c r="M1124" s="139"/>
      <c r="N1124" s="139"/>
      <c r="O1124"/>
      <c r="P1124" s="139"/>
      <c r="Q1124" s="139"/>
      <c r="R1124"/>
      <c r="S1124" s="139"/>
      <c r="T1124" s="139"/>
      <c r="U1124"/>
      <c r="V1124"/>
      <c r="W1124" s="140"/>
      <c r="X1124" s="140"/>
      <c r="Y1124" s="140"/>
      <c r="Z1124" s="140"/>
      <c r="AA1124" s="140"/>
      <c r="AB1124" s="140"/>
      <c r="AC1124" s="140"/>
      <c r="AD1124" s="141"/>
      <c r="AE1124" s="141"/>
      <c r="AF1124" s="141"/>
      <c r="AG1124"/>
      <c r="AH1124"/>
      <c r="AI1124"/>
      <c r="AJ1124"/>
      <c r="AK1124" s="141"/>
    </row>
    <row r="1125" spans="11:37" x14ac:dyDescent="0.25">
      <c r="K1125" s="139"/>
      <c r="L1125"/>
      <c r="M1125" s="139"/>
      <c r="N1125" s="139"/>
      <c r="O1125"/>
      <c r="P1125" s="139"/>
      <c r="Q1125" s="139"/>
      <c r="R1125"/>
      <c r="S1125" s="139"/>
      <c r="T1125" s="139"/>
      <c r="U1125"/>
      <c r="V1125"/>
      <c r="W1125" s="140"/>
      <c r="X1125" s="140"/>
      <c r="Y1125" s="140"/>
      <c r="Z1125" s="140"/>
      <c r="AA1125" s="140"/>
      <c r="AB1125" s="140"/>
      <c r="AC1125" s="140"/>
      <c r="AD1125" s="141"/>
      <c r="AE1125" s="141"/>
      <c r="AF1125" s="141"/>
      <c r="AG1125"/>
      <c r="AH1125"/>
      <c r="AI1125"/>
      <c r="AJ1125"/>
      <c r="AK1125" s="141"/>
    </row>
    <row r="1126" spans="11:37" x14ac:dyDescent="0.25">
      <c r="K1126" s="139"/>
      <c r="L1126"/>
      <c r="M1126" s="139"/>
      <c r="N1126" s="139"/>
      <c r="O1126"/>
      <c r="P1126" s="139"/>
      <c r="Q1126" s="139"/>
      <c r="R1126"/>
      <c r="S1126" s="139"/>
      <c r="T1126" s="139"/>
      <c r="U1126"/>
      <c r="V1126"/>
      <c r="W1126" s="140"/>
      <c r="X1126" s="140"/>
      <c r="Y1126" s="140"/>
      <c r="Z1126" s="140"/>
      <c r="AA1126" s="140"/>
      <c r="AB1126" s="140"/>
      <c r="AC1126" s="140"/>
      <c r="AD1126" s="141"/>
      <c r="AE1126" s="141"/>
      <c r="AF1126" s="141"/>
      <c r="AG1126"/>
      <c r="AH1126"/>
      <c r="AI1126"/>
      <c r="AJ1126"/>
      <c r="AK1126" s="141"/>
    </row>
    <row r="1127" spans="11:37" x14ac:dyDescent="0.25">
      <c r="K1127" s="139"/>
      <c r="L1127"/>
      <c r="M1127" s="139"/>
      <c r="N1127" s="139"/>
      <c r="O1127"/>
      <c r="P1127" s="139"/>
      <c r="Q1127" s="139"/>
      <c r="R1127"/>
      <c r="S1127" s="139"/>
      <c r="T1127" s="139"/>
      <c r="U1127"/>
      <c r="V1127"/>
      <c r="W1127" s="140"/>
      <c r="X1127" s="140"/>
      <c r="Y1127" s="140"/>
      <c r="Z1127" s="140"/>
      <c r="AA1127" s="140"/>
      <c r="AB1127" s="140"/>
      <c r="AC1127" s="140"/>
      <c r="AD1127" s="141"/>
      <c r="AE1127" s="141"/>
      <c r="AF1127" s="141"/>
      <c r="AG1127"/>
      <c r="AH1127"/>
      <c r="AI1127"/>
      <c r="AJ1127"/>
      <c r="AK1127" s="141"/>
    </row>
    <row r="1128" spans="11:37" x14ac:dyDescent="0.25">
      <c r="K1128" s="139"/>
      <c r="L1128"/>
      <c r="M1128" s="139"/>
      <c r="N1128" s="139"/>
      <c r="O1128"/>
      <c r="P1128" s="139"/>
      <c r="Q1128" s="139"/>
      <c r="R1128"/>
      <c r="S1128" s="139"/>
      <c r="T1128" s="139"/>
      <c r="U1128"/>
      <c r="V1128"/>
      <c r="W1128" s="140"/>
      <c r="X1128" s="140"/>
      <c r="Y1128" s="140"/>
      <c r="Z1128" s="140"/>
      <c r="AA1128" s="140"/>
      <c r="AB1128" s="140"/>
      <c r="AC1128" s="140"/>
      <c r="AD1128" s="141"/>
      <c r="AE1128" s="141"/>
      <c r="AF1128" s="141"/>
      <c r="AG1128"/>
      <c r="AH1128"/>
      <c r="AI1128"/>
      <c r="AJ1128"/>
      <c r="AK1128" s="141"/>
    </row>
    <row r="1129" spans="11:37" x14ac:dyDescent="0.25">
      <c r="K1129" s="139"/>
      <c r="L1129"/>
      <c r="M1129" s="139"/>
      <c r="N1129" s="139"/>
      <c r="O1129"/>
      <c r="P1129" s="139"/>
      <c r="Q1129" s="139"/>
      <c r="R1129"/>
      <c r="S1129" s="139"/>
      <c r="T1129" s="139"/>
      <c r="U1129"/>
      <c r="V1129"/>
      <c r="W1129" s="140"/>
      <c r="X1129" s="140"/>
      <c r="Y1129" s="140"/>
      <c r="Z1129" s="140"/>
      <c r="AA1129" s="140"/>
      <c r="AB1129" s="140"/>
      <c r="AC1129" s="140"/>
      <c r="AD1129" s="141"/>
      <c r="AE1129" s="141"/>
      <c r="AF1129" s="141"/>
      <c r="AG1129"/>
      <c r="AH1129"/>
      <c r="AI1129"/>
      <c r="AJ1129"/>
      <c r="AK1129" s="141"/>
    </row>
    <row r="1130" spans="11:37" x14ac:dyDescent="0.25">
      <c r="K1130" s="139"/>
      <c r="L1130"/>
      <c r="M1130" s="139"/>
      <c r="N1130" s="139"/>
      <c r="O1130"/>
      <c r="P1130" s="139"/>
      <c r="Q1130" s="139"/>
      <c r="R1130"/>
      <c r="S1130" s="139"/>
      <c r="T1130" s="139"/>
      <c r="U1130"/>
      <c r="V1130"/>
      <c r="W1130" s="140"/>
      <c r="X1130" s="140"/>
      <c r="Y1130" s="140"/>
      <c r="Z1130" s="140"/>
      <c r="AA1130" s="140"/>
      <c r="AB1130" s="140"/>
      <c r="AC1130" s="140"/>
      <c r="AD1130" s="141"/>
      <c r="AE1130" s="141"/>
      <c r="AF1130" s="141"/>
      <c r="AG1130"/>
      <c r="AH1130"/>
      <c r="AI1130"/>
      <c r="AJ1130"/>
      <c r="AK1130" s="141"/>
    </row>
    <row r="1131" spans="11:37" x14ac:dyDescent="0.25">
      <c r="K1131" s="139"/>
      <c r="L1131"/>
      <c r="M1131" s="139"/>
      <c r="N1131" s="139"/>
      <c r="O1131"/>
      <c r="P1131" s="139"/>
      <c r="Q1131" s="139"/>
      <c r="R1131"/>
      <c r="S1131" s="139"/>
      <c r="T1131" s="139"/>
      <c r="U1131"/>
      <c r="V1131"/>
      <c r="W1131" s="140"/>
      <c r="X1131" s="140"/>
      <c r="Y1131" s="140"/>
      <c r="Z1131" s="140"/>
      <c r="AA1131" s="140"/>
      <c r="AB1131" s="140"/>
      <c r="AC1131" s="140"/>
      <c r="AD1131" s="141"/>
      <c r="AE1131" s="141"/>
      <c r="AF1131" s="141"/>
      <c r="AG1131"/>
      <c r="AH1131"/>
      <c r="AI1131"/>
      <c r="AJ1131"/>
      <c r="AK1131" s="141"/>
    </row>
    <row r="1132" spans="11:37" x14ac:dyDescent="0.25">
      <c r="K1132" s="139"/>
      <c r="L1132"/>
      <c r="M1132" s="139"/>
      <c r="N1132" s="139"/>
      <c r="O1132"/>
      <c r="P1132" s="139"/>
      <c r="Q1132" s="139"/>
      <c r="R1132"/>
      <c r="S1132" s="139"/>
      <c r="T1132" s="139"/>
      <c r="U1132"/>
      <c r="V1132"/>
      <c r="W1132" s="140"/>
      <c r="X1132" s="140"/>
      <c r="Y1132" s="140"/>
      <c r="Z1132" s="140"/>
      <c r="AA1132" s="140"/>
      <c r="AB1132" s="140"/>
      <c r="AC1132" s="140"/>
      <c r="AD1132" s="141"/>
      <c r="AE1132" s="141"/>
      <c r="AF1132" s="141"/>
      <c r="AG1132"/>
      <c r="AH1132"/>
      <c r="AI1132"/>
      <c r="AJ1132"/>
      <c r="AK1132" s="141"/>
    </row>
    <row r="1133" spans="11:37" x14ac:dyDescent="0.25">
      <c r="K1133" s="139"/>
      <c r="L1133"/>
      <c r="M1133" s="139"/>
      <c r="N1133" s="139"/>
      <c r="O1133"/>
      <c r="P1133" s="139"/>
      <c r="Q1133" s="139"/>
      <c r="R1133"/>
      <c r="S1133" s="139"/>
      <c r="T1133" s="139"/>
      <c r="U1133"/>
      <c r="V1133"/>
      <c r="W1133" s="140"/>
      <c r="X1133" s="140"/>
      <c r="Y1133" s="140"/>
      <c r="Z1133" s="140"/>
      <c r="AA1133" s="140"/>
      <c r="AB1133" s="140"/>
      <c r="AC1133" s="140"/>
      <c r="AD1133" s="141"/>
      <c r="AE1133" s="141"/>
      <c r="AF1133" s="141"/>
      <c r="AG1133"/>
      <c r="AH1133"/>
      <c r="AI1133"/>
      <c r="AJ1133"/>
      <c r="AK1133" s="141"/>
    </row>
    <row r="1134" spans="11:37" x14ac:dyDescent="0.25">
      <c r="K1134" s="139"/>
      <c r="L1134"/>
      <c r="M1134" s="139"/>
      <c r="N1134" s="139"/>
      <c r="O1134"/>
      <c r="P1134" s="139"/>
      <c r="Q1134" s="139"/>
      <c r="R1134"/>
      <c r="S1134" s="139"/>
      <c r="T1134" s="139"/>
      <c r="U1134"/>
      <c r="V1134"/>
      <c r="W1134" s="140"/>
      <c r="X1134" s="140"/>
      <c r="Y1134" s="140"/>
      <c r="Z1134" s="140"/>
      <c r="AA1134" s="140"/>
      <c r="AB1134" s="140"/>
      <c r="AC1134" s="140"/>
      <c r="AD1134" s="141"/>
      <c r="AE1134" s="141"/>
      <c r="AF1134" s="141"/>
      <c r="AG1134"/>
      <c r="AH1134"/>
      <c r="AI1134"/>
      <c r="AJ1134"/>
      <c r="AK1134" s="141"/>
    </row>
    <row r="1135" spans="11:37" x14ac:dyDescent="0.25">
      <c r="K1135" s="139"/>
      <c r="L1135"/>
      <c r="M1135" s="139"/>
      <c r="N1135" s="139"/>
      <c r="O1135"/>
      <c r="P1135" s="139"/>
      <c r="Q1135" s="139"/>
      <c r="R1135"/>
      <c r="S1135" s="139"/>
      <c r="T1135" s="139"/>
      <c r="U1135"/>
      <c r="V1135"/>
      <c r="W1135" s="140"/>
      <c r="X1135" s="140"/>
      <c r="Y1135" s="140"/>
      <c r="Z1135" s="140"/>
      <c r="AA1135" s="140"/>
      <c r="AB1135" s="140"/>
      <c r="AC1135" s="140"/>
      <c r="AD1135" s="141"/>
      <c r="AE1135" s="141"/>
      <c r="AF1135" s="141"/>
      <c r="AG1135"/>
      <c r="AH1135"/>
      <c r="AI1135"/>
      <c r="AJ1135"/>
      <c r="AK1135" s="141"/>
    </row>
    <row r="1136" spans="11:37" x14ac:dyDescent="0.25">
      <c r="K1136" s="139"/>
      <c r="L1136"/>
      <c r="M1136" s="139"/>
      <c r="N1136" s="139"/>
      <c r="O1136"/>
      <c r="P1136" s="139"/>
      <c r="Q1136" s="139"/>
      <c r="R1136"/>
      <c r="S1136" s="139"/>
      <c r="T1136" s="139"/>
      <c r="U1136"/>
      <c r="V1136"/>
      <c r="W1136" s="140"/>
      <c r="X1136" s="140"/>
      <c r="Y1136" s="140"/>
      <c r="Z1136" s="140"/>
      <c r="AA1136" s="140"/>
      <c r="AB1136" s="140"/>
      <c r="AC1136" s="140"/>
      <c r="AD1136" s="141"/>
      <c r="AE1136" s="141"/>
      <c r="AF1136" s="141"/>
      <c r="AG1136"/>
      <c r="AH1136"/>
      <c r="AI1136"/>
      <c r="AJ1136"/>
      <c r="AK1136" s="141"/>
    </row>
    <row r="1137" spans="11:37" x14ac:dyDescent="0.25">
      <c r="K1137" s="139"/>
      <c r="L1137"/>
      <c r="M1137" s="139"/>
      <c r="N1137" s="139"/>
      <c r="O1137"/>
      <c r="P1137" s="139"/>
      <c r="Q1137" s="139"/>
      <c r="R1137"/>
      <c r="S1137" s="139"/>
      <c r="T1137" s="139"/>
      <c r="U1137"/>
      <c r="V1137"/>
      <c r="W1137" s="140"/>
      <c r="X1137" s="140"/>
      <c r="Y1137" s="140"/>
      <c r="Z1137" s="140"/>
      <c r="AA1137" s="140"/>
      <c r="AB1137" s="140"/>
      <c r="AC1137" s="140"/>
      <c r="AD1137" s="141"/>
      <c r="AE1137" s="141"/>
      <c r="AF1137" s="141"/>
      <c r="AG1137"/>
      <c r="AH1137"/>
      <c r="AI1137"/>
      <c r="AJ1137"/>
      <c r="AK1137" s="141"/>
    </row>
    <row r="1138" spans="11:37" x14ac:dyDescent="0.25">
      <c r="K1138" s="139"/>
      <c r="L1138"/>
      <c r="M1138" s="139"/>
      <c r="N1138" s="139"/>
      <c r="O1138"/>
      <c r="P1138" s="139"/>
      <c r="Q1138" s="139"/>
      <c r="R1138"/>
      <c r="S1138" s="139"/>
      <c r="T1138" s="139"/>
      <c r="U1138"/>
      <c r="V1138"/>
      <c r="W1138" s="140"/>
      <c r="X1138" s="140"/>
      <c r="Y1138" s="140"/>
      <c r="Z1138" s="140"/>
      <c r="AA1138" s="140"/>
      <c r="AB1138" s="140"/>
      <c r="AC1138" s="140"/>
      <c r="AD1138" s="141"/>
      <c r="AE1138" s="141"/>
      <c r="AF1138" s="141"/>
      <c r="AG1138"/>
      <c r="AH1138"/>
      <c r="AI1138"/>
      <c r="AJ1138"/>
      <c r="AK1138" s="141"/>
    </row>
    <row r="1139" spans="11:37" x14ac:dyDescent="0.25">
      <c r="K1139" s="139"/>
      <c r="L1139"/>
      <c r="M1139" s="139"/>
      <c r="N1139" s="139"/>
      <c r="O1139"/>
      <c r="P1139" s="139"/>
      <c r="Q1139" s="139"/>
      <c r="R1139"/>
      <c r="S1139" s="139"/>
      <c r="T1139" s="139"/>
      <c r="U1139"/>
      <c r="V1139"/>
      <c r="W1139" s="140"/>
      <c r="X1139" s="140"/>
      <c r="Y1139" s="140"/>
      <c r="Z1139" s="140"/>
      <c r="AA1139" s="140"/>
      <c r="AB1139" s="140"/>
      <c r="AC1139" s="140"/>
      <c r="AD1139" s="141"/>
      <c r="AE1139" s="141"/>
      <c r="AF1139" s="141"/>
      <c r="AG1139"/>
      <c r="AH1139"/>
      <c r="AI1139"/>
      <c r="AJ1139"/>
      <c r="AK1139" s="141"/>
    </row>
    <row r="1140" spans="11:37" x14ac:dyDescent="0.25">
      <c r="K1140" s="139"/>
      <c r="L1140"/>
      <c r="M1140" s="139"/>
      <c r="N1140" s="139"/>
      <c r="O1140"/>
      <c r="P1140" s="139"/>
      <c r="Q1140" s="139"/>
      <c r="R1140"/>
      <c r="S1140" s="139"/>
      <c r="T1140" s="139"/>
      <c r="U1140"/>
      <c r="V1140"/>
      <c r="W1140" s="140"/>
      <c r="X1140" s="140"/>
      <c r="Y1140" s="140"/>
      <c r="Z1140" s="140"/>
      <c r="AA1140" s="140"/>
      <c r="AB1140" s="140"/>
      <c r="AC1140" s="140"/>
      <c r="AD1140" s="141"/>
      <c r="AE1140" s="141"/>
      <c r="AF1140" s="141"/>
      <c r="AG1140"/>
      <c r="AH1140"/>
      <c r="AI1140"/>
      <c r="AJ1140"/>
      <c r="AK1140" s="141"/>
    </row>
    <row r="1141" spans="11:37" x14ac:dyDescent="0.25">
      <c r="K1141" s="139"/>
      <c r="L1141"/>
      <c r="M1141" s="139"/>
      <c r="N1141" s="139"/>
      <c r="O1141"/>
      <c r="P1141" s="139"/>
      <c r="Q1141" s="139"/>
      <c r="R1141"/>
      <c r="S1141" s="139"/>
      <c r="T1141" s="139"/>
      <c r="U1141"/>
      <c r="V1141"/>
      <c r="W1141" s="140"/>
      <c r="X1141" s="140"/>
      <c r="Y1141" s="140"/>
      <c r="Z1141" s="140"/>
      <c r="AA1141" s="140"/>
      <c r="AB1141" s="140"/>
      <c r="AC1141" s="140"/>
      <c r="AD1141" s="141"/>
      <c r="AE1141" s="141"/>
      <c r="AF1141" s="141"/>
      <c r="AG1141"/>
      <c r="AH1141"/>
      <c r="AI1141"/>
      <c r="AJ1141"/>
      <c r="AK1141" s="141"/>
    </row>
    <row r="1142" spans="11:37" x14ac:dyDescent="0.25">
      <c r="K1142" s="139"/>
      <c r="L1142"/>
      <c r="M1142" s="139"/>
      <c r="N1142" s="139"/>
      <c r="O1142"/>
      <c r="P1142" s="139"/>
      <c r="Q1142" s="139"/>
      <c r="R1142"/>
      <c r="S1142" s="139"/>
      <c r="T1142" s="139"/>
      <c r="U1142"/>
      <c r="V1142"/>
      <c r="W1142" s="140"/>
      <c r="X1142" s="140"/>
      <c r="Y1142" s="140"/>
      <c r="Z1142" s="140"/>
      <c r="AA1142" s="140"/>
      <c r="AB1142" s="140"/>
      <c r="AC1142" s="140"/>
      <c r="AD1142" s="141"/>
      <c r="AE1142" s="141"/>
      <c r="AF1142" s="141"/>
      <c r="AG1142"/>
      <c r="AH1142"/>
      <c r="AI1142"/>
      <c r="AJ1142"/>
      <c r="AK1142" s="141"/>
    </row>
    <row r="1143" spans="11:37" x14ac:dyDescent="0.25">
      <c r="K1143" s="139"/>
      <c r="L1143"/>
      <c r="M1143" s="139"/>
      <c r="N1143" s="139"/>
      <c r="O1143"/>
      <c r="P1143" s="139"/>
      <c r="Q1143" s="139"/>
      <c r="R1143"/>
      <c r="S1143" s="139"/>
      <c r="T1143" s="139"/>
      <c r="U1143"/>
      <c r="V1143"/>
      <c r="W1143" s="140"/>
      <c r="X1143" s="140"/>
      <c r="Y1143" s="140"/>
      <c r="Z1143" s="140"/>
      <c r="AA1143" s="140"/>
      <c r="AB1143" s="140"/>
      <c r="AC1143" s="140"/>
      <c r="AD1143" s="141"/>
      <c r="AE1143" s="141"/>
      <c r="AF1143" s="141"/>
      <c r="AG1143"/>
      <c r="AH1143"/>
      <c r="AI1143"/>
      <c r="AJ1143"/>
      <c r="AK1143" s="141"/>
    </row>
    <row r="1144" spans="11:37" x14ac:dyDescent="0.25">
      <c r="K1144" s="139"/>
      <c r="L1144"/>
      <c r="M1144" s="139"/>
      <c r="N1144" s="139"/>
      <c r="O1144"/>
      <c r="P1144" s="139"/>
      <c r="Q1144" s="139"/>
      <c r="R1144"/>
      <c r="S1144" s="139"/>
      <c r="T1144" s="139"/>
      <c r="U1144"/>
      <c r="V1144"/>
      <c r="W1144" s="140"/>
      <c r="X1144" s="140"/>
      <c r="Y1144" s="140"/>
      <c r="Z1144" s="140"/>
      <c r="AA1144" s="140"/>
      <c r="AB1144" s="140"/>
      <c r="AC1144" s="140"/>
      <c r="AD1144" s="141"/>
      <c r="AE1144" s="141"/>
      <c r="AF1144" s="141"/>
      <c r="AG1144"/>
      <c r="AH1144"/>
      <c r="AI1144"/>
      <c r="AJ1144"/>
      <c r="AK1144" s="141"/>
    </row>
    <row r="1145" spans="11:37" x14ac:dyDescent="0.25">
      <c r="K1145" s="139"/>
      <c r="L1145"/>
      <c r="M1145" s="139"/>
      <c r="N1145" s="139"/>
      <c r="O1145"/>
      <c r="P1145" s="139"/>
      <c r="Q1145" s="139"/>
      <c r="R1145"/>
      <c r="S1145" s="139"/>
      <c r="T1145" s="139"/>
      <c r="U1145"/>
      <c r="V1145"/>
      <c r="W1145" s="140"/>
      <c r="X1145" s="140"/>
      <c r="Y1145" s="140"/>
      <c r="Z1145" s="140"/>
      <c r="AA1145" s="140"/>
      <c r="AB1145" s="140"/>
      <c r="AC1145" s="140"/>
      <c r="AD1145" s="141"/>
      <c r="AE1145" s="141"/>
      <c r="AF1145" s="141"/>
      <c r="AG1145"/>
      <c r="AH1145"/>
      <c r="AI1145"/>
      <c r="AJ1145"/>
      <c r="AK1145" s="141"/>
    </row>
    <row r="1146" spans="11:37" x14ac:dyDescent="0.25">
      <c r="K1146" s="139"/>
      <c r="L1146"/>
      <c r="M1146" s="139"/>
      <c r="N1146" s="139"/>
      <c r="O1146"/>
      <c r="P1146" s="139"/>
      <c r="Q1146" s="139"/>
      <c r="R1146"/>
      <c r="S1146" s="139"/>
      <c r="T1146" s="139"/>
      <c r="U1146"/>
      <c r="V1146"/>
      <c r="W1146" s="140"/>
      <c r="X1146" s="140"/>
      <c r="Y1146" s="140"/>
      <c r="Z1146" s="140"/>
      <c r="AA1146" s="140"/>
      <c r="AB1146" s="140"/>
      <c r="AC1146" s="140"/>
      <c r="AD1146" s="141"/>
      <c r="AE1146" s="141"/>
      <c r="AF1146" s="141"/>
      <c r="AG1146"/>
      <c r="AH1146"/>
      <c r="AI1146"/>
      <c r="AJ1146"/>
      <c r="AK1146" s="141"/>
    </row>
    <row r="1147" spans="11:37" x14ac:dyDescent="0.25">
      <c r="K1147" s="139"/>
      <c r="L1147"/>
      <c r="M1147" s="139"/>
      <c r="N1147" s="139"/>
      <c r="O1147"/>
      <c r="P1147" s="139"/>
      <c r="Q1147" s="139"/>
      <c r="R1147"/>
      <c r="S1147" s="139"/>
      <c r="T1147" s="139"/>
      <c r="U1147"/>
      <c r="V1147"/>
      <c r="W1147" s="140"/>
      <c r="X1147" s="140"/>
      <c r="Y1147" s="140"/>
      <c r="Z1147" s="140"/>
      <c r="AA1147" s="140"/>
      <c r="AB1147" s="140"/>
      <c r="AC1147" s="140"/>
      <c r="AD1147" s="141"/>
      <c r="AE1147" s="141"/>
      <c r="AF1147" s="141"/>
      <c r="AG1147"/>
      <c r="AH1147"/>
      <c r="AI1147"/>
      <c r="AJ1147"/>
      <c r="AK1147" s="141"/>
    </row>
    <row r="1148" spans="11:37" x14ac:dyDescent="0.25">
      <c r="K1148" s="139"/>
      <c r="L1148"/>
      <c r="M1148" s="139"/>
      <c r="N1148" s="139"/>
      <c r="O1148"/>
      <c r="P1148" s="139"/>
      <c r="Q1148" s="139"/>
      <c r="R1148"/>
      <c r="S1148" s="139"/>
      <c r="T1148" s="139"/>
      <c r="U1148"/>
      <c r="V1148"/>
      <c r="W1148" s="140"/>
      <c r="X1148" s="140"/>
      <c r="Y1148" s="140"/>
      <c r="Z1148" s="140"/>
      <c r="AA1148" s="140"/>
      <c r="AB1148" s="140"/>
      <c r="AC1148" s="140"/>
      <c r="AD1148" s="141"/>
      <c r="AE1148" s="141"/>
      <c r="AF1148" s="141"/>
      <c r="AG1148"/>
      <c r="AH1148"/>
      <c r="AI1148"/>
      <c r="AJ1148"/>
      <c r="AK1148" s="141"/>
    </row>
    <row r="1149" spans="11:37" x14ac:dyDescent="0.25">
      <c r="K1149" s="139"/>
      <c r="L1149"/>
      <c r="M1149" s="139"/>
      <c r="N1149" s="139"/>
      <c r="O1149"/>
      <c r="P1149" s="139"/>
      <c r="Q1149" s="139"/>
      <c r="R1149"/>
      <c r="S1149" s="139"/>
      <c r="T1149" s="139"/>
      <c r="U1149"/>
      <c r="V1149"/>
      <c r="W1149" s="140"/>
      <c r="X1149" s="140"/>
      <c r="Y1149" s="140"/>
      <c r="Z1149" s="140"/>
      <c r="AA1149" s="140"/>
      <c r="AB1149" s="140"/>
      <c r="AC1149" s="140"/>
      <c r="AD1149" s="141"/>
      <c r="AE1149" s="141"/>
      <c r="AF1149" s="141"/>
      <c r="AG1149"/>
      <c r="AH1149"/>
      <c r="AI1149"/>
      <c r="AJ1149"/>
      <c r="AK1149" s="141"/>
    </row>
    <row r="1150" spans="11:37" x14ac:dyDescent="0.25">
      <c r="K1150" s="139"/>
      <c r="L1150"/>
      <c r="M1150" s="139"/>
      <c r="N1150" s="139"/>
      <c r="O1150"/>
      <c r="P1150" s="139"/>
      <c r="Q1150" s="139"/>
      <c r="R1150"/>
      <c r="S1150" s="139"/>
      <c r="T1150" s="139"/>
      <c r="U1150"/>
      <c r="V1150"/>
      <c r="W1150" s="140"/>
      <c r="X1150" s="140"/>
      <c r="Y1150" s="140"/>
      <c r="Z1150" s="140"/>
      <c r="AA1150" s="140"/>
      <c r="AB1150" s="140"/>
      <c r="AC1150" s="140"/>
      <c r="AD1150" s="141"/>
      <c r="AE1150" s="141"/>
      <c r="AF1150" s="141"/>
      <c r="AG1150"/>
      <c r="AH1150"/>
      <c r="AI1150"/>
      <c r="AJ1150"/>
      <c r="AK1150" s="141"/>
    </row>
    <row r="1151" spans="11:37" x14ac:dyDescent="0.25">
      <c r="K1151" s="139"/>
      <c r="L1151"/>
      <c r="M1151" s="139"/>
      <c r="N1151" s="139"/>
      <c r="O1151"/>
      <c r="P1151" s="139"/>
      <c r="Q1151" s="139"/>
      <c r="R1151"/>
      <c r="S1151" s="139"/>
      <c r="T1151" s="139"/>
      <c r="U1151"/>
      <c r="V1151"/>
      <c r="W1151" s="140"/>
      <c r="X1151" s="140"/>
      <c r="Y1151" s="140"/>
      <c r="Z1151" s="140"/>
      <c r="AA1151" s="140"/>
      <c r="AB1151" s="140"/>
      <c r="AC1151" s="140"/>
      <c r="AD1151" s="141"/>
      <c r="AE1151" s="141"/>
      <c r="AF1151" s="141"/>
      <c r="AG1151"/>
      <c r="AH1151"/>
      <c r="AI1151"/>
      <c r="AJ1151"/>
      <c r="AK1151" s="141"/>
    </row>
    <row r="1152" spans="11:37" x14ac:dyDescent="0.25">
      <c r="K1152" s="139"/>
      <c r="L1152"/>
      <c r="M1152" s="139"/>
      <c r="N1152" s="139"/>
      <c r="O1152"/>
      <c r="P1152" s="139"/>
      <c r="Q1152" s="139"/>
      <c r="R1152"/>
      <c r="S1152" s="139"/>
      <c r="T1152" s="139"/>
      <c r="U1152"/>
      <c r="V1152"/>
      <c r="W1152" s="140"/>
      <c r="X1152" s="140"/>
      <c r="Y1152" s="140"/>
      <c r="Z1152" s="140"/>
      <c r="AA1152" s="140"/>
      <c r="AB1152" s="140"/>
      <c r="AC1152" s="140"/>
      <c r="AD1152" s="141"/>
      <c r="AE1152" s="141"/>
      <c r="AF1152" s="141"/>
      <c r="AG1152"/>
      <c r="AH1152"/>
      <c r="AI1152"/>
      <c r="AJ1152"/>
      <c r="AK1152" s="141"/>
    </row>
    <row r="1153" spans="11:37" x14ac:dyDescent="0.25">
      <c r="K1153" s="139"/>
      <c r="L1153"/>
      <c r="M1153" s="139"/>
      <c r="N1153" s="139"/>
      <c r="O1153"/>
      <c r="P1153" s="139"/>
      <c r="Q1153" s="139"/>
      <c r="R1153"/>
      <c r="S1153" s="139"/>
      <c r="T1153" s="139"/>
      <c r="U1153"/>
      <c r="V1153"/>
      <c r="W1153" s="140"/>
      <c r="X1153" s="140"/>
      <c r="Y1153" s="140"/>
      <c r="Z1153" s="140"/>
      <c r="AA1153" s="140"/>
      <c r="AB1153" s="140"/>
      <c r="AC1153" s="140"/>
      <c r="AD1153" s="141"/>
      <c r="AE1153" s="141"/>
      <c r="AF1153" s="141"/>
      <c r="AG1153"/>
      <c r="AH1153"/>
      <c r="AI1153"/>
      <c r="AJ1153"/>
      <c r="AK1153" s="141"/>
    </row>
    <row r="1154" spans="11:37" x14ac:dyDescent="0.25">
      <c r="K1154" s="139"/>
      <c r="L1154"/>
      <c r="M1154" s="139"/>
      <c r="N1154" s="139"/>
      <c r="O1154"/>
      <c r="P1154" s="139"/>
      <c r="Q1154" s="139"/>
      <c r="R1154"/>
      <c r="S1154" s="139"/>
      <c r="T1154" s="139"/>
      <c r="U1154"/>
      <c r="V1154"/>
      <c r="W1154" s="140"/>
      <c r="X1154" s="140"/>
      <c r="Y1154" s="140"/>
      <c r="Z1154" s="140"/>
      <c r="AA1154" s="140"/>
      <c r="AB1154" s="140"/>
      <c r="AC1154" s="140"/>
      <c r="AD1154" s="141"/>
      <c r="AE1154" s="141"/>
      <c r="AF1154" s="141"/>
      <c r="AG1154"/>
      <c r="AH1154"/>
      <c r="AI1154"/>
      <c r="AJ1154"/>
      <c r="AK1154" s="141"/>
    </row>
    <row r="1155" spans="11:37" x14ac:dyDescent="0.25">
      <c r="K1155" s="139"/>
      <c r="L1155"/>
      <c r="M1155" s="139"/>
      <c r="N1155" s="139"/>
      <c r="O1155"/>
      <c r="P1155" s="139"/>
      <c r="Q1155" s="139"/>
      <c r="R1155"/>
      <c r="S1155" s="139"/>
      <c r="T1155" s="139"/>
      <c r="U1155"/>
      <c r="V1155"/>
      <c r="W1155" s="140"/>
      <c r="X1155" s="140"/>
      <c r="Y1155" s="140"/>
      <c r="Z1155" s="140"/>
      <c r="AA1155" s="140"/>
      <c r="AB1155" s="140"/>
      <c r="AC1155" s="140"/>
      <c r="AD1155" s="141"/>
      <c r="AE1155" s="141"/>
      <c r="AF1155" s="141"/>
      <c r="AG1155"/>
      <c r="AH1155"/>
      <c r="AI1155"/>
      <c r="AJ1155"/>
      <c r="AK1155" s="141"/>
    </row>
    <row r="1156" spans="11:37" x14ac:dyDescent="0.25">
      <c r="K1156" s="139"/>
      <c r="L1156"/>
      <c r="M1156" s="139"/>
      <c r="N1156" s="139"/>
      <c r="O1156"/>
      <c r="P1156" s="139"/>
      <c r="Q1156" s="139"/>
      <c r="R1156"/>
      <c r="S1156" s="139"/>
      <c r="T1156" s="139"/>
      <c r="U1156"/>
      <c r="V1156"/>
      <c r="W1156" s="140"/>
      <c r="X1156" s="140"/>
      <c r="Y1156" s="140"/>
      <c r="Z1156" s="140"/>
      <c r="AA1156" s="140"/>
      <c r="AB1156" s="140"/>
      <c r="AC1156" s="140"/>
      <c r="AD1156" s="141"/>
      <c r="AE1156" s="141"/>
      <c r="AF1156" s="141"/>
      <c r="AG1156"/>
      <c r="AH1156"/>
      <c r="AI1156"/>
      <c r="AJ1156"/>
      <c r="AK1156" s="141"/>
    </row>
    <row r="1157" spans="11:37" x14ac:dyDescent="0.25">
      <c r="K1157" s="139"/>
      <c r="L1157"/>
      <c r="M1157" s="139"/>
      <c r="N1157" s="139"/>
      <c r="O1157"/>
      <c r="P1157" s="139"/>
      <c r="Q1157" s="139"/>
      <c r="R1157"/>
      <c r="S1157" s="139"/>
      <c r="T1157" s="139"/>
      <c r="U1157"/>
      <c r="V1157"/>
      <c r="W1157" s="140"/>
      <c r="X1157" s="140"/>
      <c r="Y1157" s="140"/>
      <c r="Z1157" s="140"/>
      <c r="AA1157" s="140"/>
      <c r="AB1157" s="140"/>
      <c r="AC1157" s="140"/>
      <c r="AD1157" s="141"/>
      <c r="AE1157" s="141"/>
      <c r="AF1157" s="141"/>
      <c r="AG1157"/>
      <c r="AH1157"/>
      <c r="AI1157"/>
      <c r="AJ1157"/>
      <c r="AK1157" s="141"/>
    </row>
    <row r="1158" spans="11:37" x14ac:dyDescent="0.25">
      <c r="K1158" s="139"/>
      <c r="L1158"/>
      <c r="M1158" s="139"/>
      <c r="N1158" s="139"/>
      <c r="O1158"/>
      <c r="P1158" s="139"/>
      <c r="Q1158" s="139"/>
      <c r="R1158"/>
      <c r="S1158" s="139"/>
      <c r="T1158" s="139"/>
      <c r="U1158"/>
      <c r="V1158"/>
      <c r="W1158" s="140"/>
      <c r="X1158" s="140"/>
      <c r="Y1158" s="140"/>
      <c r="Z1158" s="140"/>
      <c r="AA1158" s="140"/>
      <c r="AB1158" s="140"/>
      <c r="AC1158" s="140"/>
      <c r="AD1158" s="141"/>
      <c r="AE1158" s="141"/>
      <c r="AF1158" s="141"/>
      <c r="AG1158"/>
      <c r="AH1158"/>
      <c r="AI1158"/>
      <c r="AJ1158"/>
      <c r="AK1158" s="141"/>
    </row>
    <row r="1159" spans="11:37" x14ac:dyDescent="0.25">
      <c r="K1159" s="139"/>
      <c r="L1159"/>
      <c r="M1159" s="139"/>
      <c r="N1159" s="139"/>
      <c r="O1159"/>
      <c r="P1159" s="139"/>
      <c r="Q1159" s="139"/>
      <c r="R1159"/>
      <c r="S1159" s="139"/>
      <c r="T1159" s="139"/>
      <c r="U1159"/>
      <c r="V1159"/>
      <c r="W1159" s="140"/>
      <c r="X1159" s="140"/>
      <c r="Y1159" s="140"/>
      <c r="Z1159" s="140"/>
      <c r="AA1159" s="140"/>
      <c r="AB1159" s="140"/>
      <c r="AC1159" s="140"/>
      <c r="AD1159" s="141"/>
      <c r="AE1159" s="141"/>
      <c r="AF1159" s="141"/>
      <c r="AG1159"/>
      <c r="AH1159"/>
      <c r="AI1159"/>
      <c r="AJ1159"/>
      <c r="AK1159" s="141"/>
    </row>
    <row r="1160" spans="11:37" x14ac:dyDescent="0.25">
      <c r="K1160" s="139"/>
      <c r="L1160"/>
      <c r="M1160" s="139"/>
      <c r="N1160" s="139"/>
      <c r="O1160"/>
      <c r="P1160" s="139"/>
      <c r="Q1160" s="139"/>
      <c r="R1160"/>
      <c r="S1160" s="139"/>
      <c r="T1160" s="139"/>
      <c r="U1160"/>
      <c r="V1160"/>
      <c r="W1160" s="140"/>
      <c r="X1160" s="140"/>
      <c r="Y1160" s="140"/>
      <c r="Z1160" s="140"/>
      <c r="AA1160" s="140"/>
      <c r="AB1160" s="140"/>
      <c r="AC1160" s="140"/>
      <c r="AD1160" s="141"/>
      <c r="AE1160" s="141"/>
      <c r="AF1160" s="141"/>
      <c r="AG1160"/>
      <c r="AH1160"/>
      <c r="AI1160"/>
      <c r="AJ1160"/>
      <c r="AK1160" s="141"/>
    </row>
    <row r="1161" spans="11:37" x14ac:dyDescent="0.25">
      <c r="K1161" s="139"/>
      <c r="L1161"/>
      <c r="M1161" s="139"/>
      <c r="N1161" s="139"/>
      <c r="O1161"/>
      <c r="P1161" s="139"/>
      <c r="Q1161" s="139"/>
      <c r="R1161"/>
      <c r="S1161" s="139"/>
      <c r="T1161" s="139"/>
      <c r="U1161"/>
      <c r="V1161"/>
      <c r="W1161" s="140"/>
      <c r="X1161" s="140"/>
      <c r="Y1161" s="140"/>
      <c r="Z1161" s="140"/>
      <c r="AA1161" s="140"/>
      <c r="AB1161" s="140"/>
      <c r="AC1161" s="140"/>
      <c r="AD1161" s="141"/>
      <c r="AE1161" s="141"/>
      <c r="AF1161" s="141"/>
      <c r="AG1161"/>
      <c r="AH1161"/>
      <c r="AI1161"/>
      <c r="AJ1161"/>
      <c r="AK1161" s="141"/>
    </row>
    <row r="1162" spans="11:37" x14ac:dyDescent="0.25">
      <c r="K1162" s="139"/>
      <c r="L1162"/>
      <c r="M1162" s="139"/>
      <c r="N1162" s="139"/>
      <c r="O1162"/>
      <c r="P1162" s="139"/>
      <c r="Q1162" s="139"/>
      <c r="R1162"/>
      <c r="S1162" s="139"/>
      <c r="T1162" s="139"/>
      <c r="U1162"/>
      <c r="V1162"/>
      <c r="W1162" s="140"/>
      <c r="X1162" s="140"/>
      <c r="Y1162" s="140"/>
      <c r="Z1162" s="140"/>
      <c r="AA1162" s="140"/>
      <c r="AB1162" s="140"/>
      <c r="AC1162" s="140"/>
      <c r="AD1162" s="141"/>
      <c r="AE1162" s="141"/>
      <c r="AF1162" s="141"/>
      <c r="AG1162"/>
      <c r="AH1162"/>
      <c r="AI1162"/>
      <c r="AJ1162"/>
      <c r="AK1162" s="141"/>
    </row>
    <row r="1163" spans="11:37" x14ac:dyDescent="0.25">
      <c r="K1163" s="139"/>
      <c r="L1163"/>
      <c r="M1163" s="139"/>
      <c r="N1163" s="139"/>
      <c r="O1163"/>
      <c r="P1163" s="139"/>
      <c r="Q1163" s="139"/>
      <c r="R1163"/>
      <c r="S1163" s="139"/>
      <c r="T1163" s="139"/>
      <c r="U1163"/>
      <c r="V1163"/>
      <c r="W1163" s="140"/>
      <c r="X1163" s="140"/>
      <c r="Y1163" s="140"/>
      <c r="Z1163" s="140"/>
      <c r="AA1163" s="140"/>
      <c r="AB1163" s="140"/>
      <c r="AC1163" s="140"/>
      <c r="AD1163" s="141"/>
      <c r="AE1163" s="141"/>
      <c r="AF1163" s="141"/>
      <c r="AG1163"/>
      <c r="AH1163"/>
      <c r="AI1163"/>
      <c r="AJ1163"/>
      <c r="AK1163" s="141"/>
    </row>
    <row r="1164" spans="11:37" x14ac:dyDescent="0.25">
      <c r="K1164" s="139"/>
      <c r="L1164"/>
      <c r="M1164" s="139"/>
      <c r="N1164" s="139"/>
      <c r="O1164"/>
      <c r="P1164" s="139"/>
      <c r="Q1164" s="139"/>
      <c r="R1164"/>
      <c r="S1164" s="139"/>
      <c r="T1164" s="139"/>
      <c r="U1164"/>
      <c r="V1164"/>
      <c r="W1164" s="140"/>
      <c r="X1164" s="140"/>
      <c r="Y1164" s="140"/>
      <c r="Z1164" s="140"/>
      <c r="AA1164" s="140"/>
      <c r="AB1164" s="140"/>
      <c r="AC1164" s="140"/>
      <c r="AD1164" s="141"/>
      <c r="AE1164" s="141"/>
      <c r="AF1164" s="141"/>
      <c r="AG1164"/>
      <c r="AH1164"/>
      <c r="AI1164"/>
      <c r="AJ1164"/>
      <c r="AK1164" s="141"/>
    </row>
    <row r="1165" spans="11:37" x14ac:dyDescent="0.25">
      <c r="K1165" s="139"/>
      <c r="L1165"/>
      <c r="M1165" s="139"/>
      <c r="N1165" s="139"/>
      <c r="O1165"/>
      <c r="P1165" s="139"/>
      <c r="Q1165" s="139"/>
      <c r="R1165"/>
      <c r="S1165" s="139"/>
      <c r="T1165" s="139"/>
      <c r="U1165"/>
      <c r="V1165"/>
      <c r="W1165" s="140"/>
      <c r="X1165" s="140"/>
      <c r="Y1165" s="140"/>
      <c r="Z1165" s="140"/>
      <c r="AA1165" s="140"/>
      <c r="AB1165" s="140"/>
      <c r="AC1165" s="140"/>
      <c r="AD1165" s="141"/>
      <c r="AE1165" s="141"/>
      <c r="AF1165" s="141"/>
      <c r="AG1165"/>
      <c r="AH1165"/>
      <c r="AI1165"/>
      <c r="AJ1165"/>
      <c r="AK1165" s="141"/>
    </row>
    <row r="1166" spans="11:37" x14ac:dyDescent="0.25">
      <c r="K1166" s="139"/>
      <c r="L1166"/>
      <c r="M1166" s="139"/>
      <c r="N1166" s="139"/>
      <c r="O1166"/>
      <c r="P1166" s="139"/>
      <c r="Q1166" s="139"/>
      <c r="R1166"/>
      <c r="S1166" s="139"/>
      <c r="T1166" s="139"/>
      <c r="U1166"/>
      <c r="V1166"/>
      <c r="W1166" s="140"/>
      <c r="X1166" s="140"/>
      <c r="Y1166" s="140"/>
      <c r="Z1166" s="140"/>
      <c r="AA1166" s="140"/>
      <c r="AB1166" s="140"/>
      <c r="AC1166" s="140"/>
      <c r="AD1166" s="141"/>
      <c r="AE1166" s="141"/>
      <c r="AF1166" s="141"/>
      <c r="AG1166"/>
      <c r="AH1166"/>
      <c r="AI1166"/>
      <c r="AJ1166"/>
      <c r="AK1166" s="141"/>
    </row>
    <row r="1167" spans="11:37" x14ac:dyDescent="0.25">
      <c r="K1167" s="139"/>
      <c r="L1167"/>
      <c r="M1167" s="139"/>
      <c r="N1167" s="139"/>
      <c r="O1167"/>
      <c r="P1167" s="139"/>
      <c r="Q1167" s="139"/>
      <c r="R1167"/>
      <c r="S1167" s="139"/>
      <c r="T1167" s="139"/>
      <c r="U1167"/>
      <c r="V1167"/>
      <c r="W1167" s="140"/>
      <c r="X1167" s="140"/>
      <c r="Y1167" s="140"/>
      <c r="Z1167" s="140"/>
      <c r="AA1167" s="140"/>
      <c r="AB1167" s="140"/>
      <c r="AC1167" s="140"/>
      <c r="AD1167" s="141"/>
      <c r="AE1167" s="141"/>
      <c r="AF1167" s="141"/>
      <c r="AG1167"/>
      <c r="AH1167"/>
      <c r="AI1167"/>
      <c r="AJ1167"/>
      <c r="AK1167" s="141"/>
    </row>
    <row r="1168" spans="11:37" x14ac:dyDescent="0.25">
      <c r="K1168" s="139"/>
      <c r="L1168"/>
      <c r="M1168" s="139"/>
      <c r="N1168" s="139"/>
      <c r="O1168"/>
      <c r="P1168" s="139"/>
      <c r="Q1168" s="139"/>
      <c r="R1168"/>
      <c r="S1168" s="139"/>
      <c r="T1168" s="139"/>
      <c r="U1168"/>
      <c r="V1168"/>
      <c r="W1168" s="140"/>
      <c r="X1168" s="140"/>
      <c r="Y1168" s="140"/>
      <c r="Z1168" s="140"/>
      <c r="AA1168" s="140"/>
      <c r="AB1168" s="140"/>
      <c r="AC1168" s="140"/>
      <c r="AD1168" s="141"/>
      <c r="AE1168" s="141"/>
      <c r="AF1168" s="141"/>
      <c r="AG1168"/>
      <c r="AH1168"/>
      <c r="AI1168"/>
      <c r="AJ1168"/>
      <c r="AK1168" s="141"/>
    </row>
    <row r="1169" spans="11:37" x14ac:dyDescent="0.25">
      <c r="K1169" s="139"/>
      <c r="L1169"/>
      <c r="M1169" s="139"/>
      <c r="N1169" s="139"/>
      <c r="O1169"/>
      <c r="P1169" s="139"/>
      <c r="Q1169" s="139"/>
      <c r="R1169"/>
      <c r="S1169" s="139"/>
      <c r="T1169" s="139"/>
      <c r="U1169"/>
      <c r="V1169"/>
      <c r="W1169" s="140"/>
      <c r="X1169" s="140"/>
      <c r="Y1169" s="140"/>
      <c r="Z1169" s="140"/>
      <c r="AA1169" s="140"/>
      <c r="AB1169" s="140"/>
      <c r="AC1169" s="140"/>
      <c r="AD1169" s="141"/>
      <c r="AE1169" s="141"/>
      <c r="AF1169" s="141"/>
      <c r="AG1169"/>
      <c r="AH1169"/>
      <c r="AI1169"/>
      <c r="AJ1169"/>
      <c r="AK1169" s="141"/>
    </row>
    <row r="1170" spans="11:37" x14ac:dyDescent="0.25">
      <c r="K1170" s="139"/>
      <c r="L1170"/>
      <c r="M1170" s="139"/>
      <c r="N1170" s="139"/>
      <c r="O1170"/>
      <c r="P1170" s="139"/>
      <c r="Q1170" s="139"/>
      <c r="R1170"/>
      <c r="S1170" s="139"/>
      <c r="T1170" s="139"/>
      <c r="U1170"/>
      <c r="V1170"/>
      <c r="W1170" s="140"/>
      <c r="X1170" s="140"/>
      <c r="Y1170" s="140"/>
      <c r="Z1170" s="140"/>
      <c r="AA1170" s="140"/>
      <c r="AB1170" s="140"/>
      <c r="AC1170" s="140"/>
      <c r="AD1170" s="141"/>
      <c r="AE1170" s="141"/>
      <c r="AF1170" s="141"/>
      <c r="AG1170"/>
      <c r="AH1170"/>
      <c r="AI1170"/>
      <c r="AJ1170"/>
      <c r="AK1170" s="141"/>
    </row>
    <row r="1171" spans="11:37" x14ac:dyDescent="0.25">
      <c r="K1171" s="139"/>
      <c r="L1171"/>
      <c r="M1171" s="139"/>
      <c r="N1171" s="139"/>
      <c r="O1171"/>
      <c r="P1171" s="139"/>
      <c r="Q1171" s="139"/>
      <c r="R1171"/>
      <c r="S1171" s="139"/>
      <c r="T1171" s="139"/>
      <c r="U1171"/>
      <c r="V1171"/>
      <c r="W1171" s="140"/>
      <c r="X1171" s="140"/>
      <c r="Y1171" s="140"/>
      <c r="Z1171" s="140"/>
      <c r="AA1171" s="140"/>
      <c r="AB1171" s="140"/>
      <c r="AC1171" s="140"/>
      <c r="AD1171" s="141"/>
      <c r="AE1171" s="141"/>
      <c r="AF1171" s="141"/>
      <c r="AG1171"/>
      <c r="AH1171"/>
      <c r="AI1171"/>
      <c r="AJ1171"/>
      <c r="AK1171" s="141"/>
    </row>
    <row r="1172" spans="11:37" x14ac:dyDescent="0.25">
      <c r="K1172" s="139"/>
      <c r="L1172"/>
      <c r="M1172" s="139"/>
      <c r="N1172" s="139"/>
      <c r="O1172"/>
      <c r="P1172" s="139"/>
      <c r="Q1172" s="139"/>
      <c r="R1172"/>
      <c r="S1172" s="139"/>
      <c r="T1172" s="139"/>
      <c r="U1172"/>
      <c r="V1172"/>
      <c r="W1172" s="140"/>
      <c r="X1172" s="140"/>
      <c r="Y1172" s="140"/>
      <c r="Z1172" s="140"/>
      <c r="AA1172" s="140"/>
      <c r="AB1172" s="140"/>
      <c r="AC1172" s="140"/>
      <c r="AD1172" s="141"/>
      <c r="AE1172" s="141"/>
      <c r="AF1172" s="141"/>
      <c r="AG1172"/>
      <c r="AH1172"/>
      <c r="AI1172"/>
      <c r="AJ1172"/>
      <c r="AK1172" s="141"/>
    </row>
    <row r="1173" spans="11:37" x14ac:dyDescent="0.25">
      <c r="K1173" s="139"/>
      <c r="L1173"/>
      <c r="M1173" s="139"/>
      <c r="N1173" s="139"/>
      <c r="O1173"/>
      <c r="P1173" s="139"/>
      <c r="Q1173" s="139"/>
      <c r="R1173"/>
      <c r="S1173" s="139"/>
      <c r="T1173" s="139"/>
      <c r="U1173"/>
      <c r="V1173"/>
      <c r="W1173" s="140"/>
      <c r="X1173" s="140"/>
      <c r="Y1173" s="140"/>
      <c r="Z1173" s="140"/>
      <c r="AA1173" s="140"/>
      <c r="AB1173" s="140"/>
      <c r="AC1173" s="140"/>
      <c r="AD1173" s="141"/>
      <c r="AE1173" s="141"/>
      <c r="AF1173" s="141"/>
      <c r="AG1173"/>
      <c r="AH1173"/>
      <c r="AI1173"/>
      <c r="AJ1173"/>
      <c r="AK1173" s="141"/>
    </row>
    <row r="1174" spans="11:37" x14ac:dyDescent="0.25">
      <c r="K1174" s="139"/>
      <c r="L1174"/>
      <c r="M1174" s="139"/>
      <c r="N1174" s="139"/>
      <c r="O1174"/>
      <c r="P1174" s="139"/>
      <c r="Q1174" s="139"/>
      <c r="R1174"/>
      <c r="S1174" s="139"/>
      <c r="T1174" s="139"/>
      <c r="U1174"/>
      <c r="V1174"/>
      <c r="W1174" s="140"/>
      <c r="X1174" s="140"/>
      <c r="Y1174" s="140"/>
      <c r="Z1174" s="140"/>
      <c r="AA1174" s="140"/>
      <c r="AB1174" s="140"/>
      <c r="AC1174" s="140"/>
      <c r="AD1174" s="141"/>
      <c r="AE1174" s="141"/>
      <c r="AF1174" s="141"/>
      <c r="AG1174"/>
      <c r="AH1174"/>
      <c r="AI1174"/>
      <c r="AJ1174"/>
      <c r="AK1174" s="141"/>
    </row>
    <row r="1175" spans="11:37" x14ac:dyDescent="0.25">
      <c r="K1175" s="139"/>
      <c r="L1175"/>
      <c r="M1175" s="139"/>
      <c r="N1175" s="139"/>
      <c r="O1175"/>
      <c r="P1175" s="139"/>
      <c r="Q1175" s="139"/>
      <c r="R1175"/>
      <c r="S1175" s="139"/>
      <c r="T1175" s="139"/>
      <c r="U1175"/>
      <c r="V1175"/>
      <c r="W1175" s="140"/>
      <c r="X1175" s="140"/>
      <c r="Y1175" s="140"/>
      <c r="Z1175" s="140"/>
      <c r="AA1175" s="140"/>
      <c r="AB1175" s="140"/>
      <c r="AC1175" s="140"/>
      <c r="AD1175" s="141"/>
      <c r="AE1175" s="141"/>
      <c r="AF1175" s="141"/>
      <c r="AG1175"/>
      <c r="AH1175"/>
      <c r="AI1175"/>
      <c r="AJ1175"/>
      <c r="AK1175" s="141"/>
    </row>
    <row r="1176" spans="11:37" x14ac:dyDescent="0.25">
      <c r="K1176" s="139"/>
      <c r="L1176"/>
      <c r="M1176" s="139"/>
      <c r="N1176" s="139"/>
      <c r="O1176"/>
      <c r="P1176" s="139"/>
      <c r="Q1176" s="139"/>
      <c r="R1176"/>
      <c r="S1176" s="139"/>
      <c r="T1176" s="139"/>
      <c r="U1176"/>
      <c r="V1176"/>
      <c r="W1176" s="140"/>
      <c r="X1176" s="140"/>
      <c r="Y1176" s="140"/>
      <c r="Z1176" s="140"/>
      <c r="AA1176" s="140"/>
      <c r="AB1176" s="140"/>
      <c r="AC1176" s="140"/>
      <c r="AD1176" s="141"/>
      <c r="AE1176" s="141"/>
      <c r="AF1176" s="141"/>
      <c r="AG1176"/>
      <c r="AH1176"/>
      <c r="AI1176"/>
      <c r="AJ1176"/>
      <c r="AK1176" s="141"/>
    </row>
    <row r="1177" spans="11:37" x14ac:dyDescent="0.25">
      <c r="K1177" s="139"/>
      <c r="L1177"/>
      <c r="M1177" s="139"/>
      <c r="N1177" s="139"/>
      <c r="O1177"/>
      <c r="P1177" s="139"/>
      <c r="Q1177" s="139"/>
      <c r="R1177"/>
      <c r="S1177" s="139"/>
      <c r="T1177" s="139"/>
      <c r="U1177"/>
      <c r="V1177"/>
      <c r="W1177" s="140"/>
      <c r="X1177" s="140"/>
      <c r="Y1177" s="140"/>
      <c r="Z1177" s="140"/>
      <c r="AA1177" s="140"/>
      <c r="AB1177" s="140"/>
      <c r="AC1177" s="140"/>
      <c r="AD1177" s="141"/>
      <c r="AE1177" s="141"/>
      <c r="AF1177" s="141"/>
      <c r="AG1177"/>
      <c r="AH1177"/>
      <c r="AI1177"/>
      <c r="AJ1177"/>
      <c r="AK1177" s="141"/>
    </row>
    <row r="1178" spans="11:37" x14ac:dyDescent="0.25">
      <c r="K1178" s="139"/>
      <c r="L1178"/>
      <c r="M1178" s="139"/>
      <c r="N1178" s="139"/>
      <c r="O1178"/>
      <c r="P1178" s="139"/>
      <c r="Q1178" s="139"/>
      <c r="R1178"/>
      <c r="S1178" s="139"/>
      <c r="T1178" s="139"/>
      <c r="U1178"/>
      <c r="V1178"/>
      <c r="W1178" s="140"/>
      <c r="X1178" s="140"/>
      <c r="Y1178" s="140"/>
      <c r="Z1178" s="140"/>
      <c r="AA1178" s="140"/>
      <c r="AB1178" s="140"/>
      <c r="AC1178" s="140"/>
      <c r="AD1178" s="141"/>
      <c r="AE1178" s="141"/>
      <c r="AF1178" s="141"/>
      <c r="AG1178"/>
      <c r="AH1178"/>
      <c r="AI1178"/>
      <c r="AJ1178"/>
      <c r="AK1178" s="141"/>
    </row>
    <row r="1179" spans="11:37" x14ac:dyDescent="0.25">
      <c r="K1179" s="139"/>
      <c r="L1179"/>
      <c r="M1179" s="139"/>
      <c r="N1179" s="139"/>
      <c r="O1179"/>
      <c r="P1179" s="139"/>
      <c r="Q1179" s="139"/>
      <c r="R1179"/>
      <c r="S1179" s="139"/>
      <c r="T1179" s="139"/>
      <c r="U1179"/>
      <c r="V1179"/>
      <c r="W1179" s="140"/>
      <c r="X1179" s="140"/>
      <c r="Y1179" s="140"/>
      <c r="Z1179" s="140"/>
      <c r="AA1179" s="140"/>
      <c r="AB1179" s="140"/>
      <c r="AC1179" s="140"/>
      <c r="AD1179" s="141"/>
      <c r="AE1179" s="141"/>
      <c r="AF1179" s="141"/>
      <c r="AG1179"/>
      <c r="AH1179"/>
      <c r="AI1179"/>
      <c r="AJ1179"/>
      <c r="AK1179" s="141"/>
    </row>
    <row r="1180" spans="11:37" x14ac:dyDescent="0.25">
      <c r="K1180" s="139"/>
      <c r="L1180"/>
      <c r="M1180" s="139"/>
      <c r="N1180" s="139"/>
      <c r="O1180"/>
      <c r="P1180" s="139"/>
      <c r="Q1180" s="139"/>
      <c r="R1180"/>
      <c r="S1180" s="139"/>
      <c r="T1180" s="139"/>
      <c r="U1180"/>
      <c r="V1180"/>
      <c r="W1180" s="140"/>
      <c r="X1180" s="140"/>
      <c r="Y1180" s="140"/>
      <c r="Z1180" s="140"/>
      <c r="AA1180" s="140"/>
      <c r="AB1180" s="140"/>
      <c r="AC1180" s="140"/>
      <c r="AD1180" s="141"/>
      <c r="AE1180" s="141"/>
      <c r="AF1180" s="141"/>
      <c r="AG1180"/>
      <c r="AH1180"/>
      <c r="AI1180"/>
      <c r="AJ1180"/>
      <c r="AK1180" s="141"/>
    </row>
    <row r="1181" spans="11:37" x14ac:dyDescent="0.25">
      <c r="K1181" s="139"/>
      <c r="L1181"/>
      <c r="M1181" s="139"/>
      <c r="N1181" s="139"/>
      <c r="O1181"/>
      <c r="P1181" s="139"/>
      <c r="Q1181" s="139"/>
      <c r="R1181"/>
      <c r="S1181" s="139"/>
      <c r="T1181" s="139"/>
      <c r="U1181"/>
      <c r="V1181"/>
      <c r="W1181" s="140"/>
      <c r="X1181" s="140"/>
      <c r="Y1181" s="140"/>
      <c r="Z1181" s="140"/>
      <c r="AA1181" s="140"/>
      <c r="AB1181" s="140"/>
      <c r="AC1181" s="140"/>
      <c r="AD1181" s="141"/>
      <c r="AE1181" s="141"/>
      <c r="AF1181" s="141"/>
      <c r="AG1181"/>
      <c r="AH1181"/>
      <c r="AI1181"/>
      <c r="AJ1181"/>
      <c r="AK1181" s="141"/>
    </row>
    <row r="1182" spans="11:37" x14ac:dyDescent="0.25">
      <c r="K1182" s="139"/>
      <c r="L1182"/>
      <c r="M1182" s="139"/>
      <c r="N1182" s="139"/>
      <c r="O1182"/>
      <c r="P1182" s="139"/>
      <c r="Q1182" s="139"/>
      <c r="R1182"/>
      <c r="S1182" s="139"/>
      <c r="T1182" s="139"/>
      <c r="U1182"/>
      <c r="V1182"/>
      <c r="W1182" s="140"/>
      <c r="X1182" s="140"/>
      <c r="Y1182" s="140"/>
      <c r="Z1182" s="140"/>
      <c r="AA1182" s="140"/>
      <c r="AB1182" s="140"/>
      <c r="AC1182" s="140"/>
      <c r="AD1182" s="141"/>
      <c r="AE1182" s="141"/>
      <c r="AF1182" s="141"/>
      <c r="AG1182"/>
      <c r="AH1182"/>
      <c r="AI1182"/>
      <c r="AJ1182"/>
      <c r="AK1182" s="141"/>
    </row>
    <row r="1183" spans="11:37" x14ac:dyDescent="0.25">
      <c r="K1183" s="139"/>
      <c r="L1183"/>
      <c r="M1183" s="139"/>
      <c r="N1183" s="139"/>
      <c r="O1183"/>
      <c r="P1183" s="139"/>
      <c r="Q1183" s="139"/>
      <c r="R1183"/>
      <c r="S1183" s="139"/>
      <c r="T1183" s="139"/>
      <c r="U1183"/>
      <c r="V1183"/>
      <c r="W1183" s="140"/>
      <c r="X1183" s="140"/>
      <c r="Y1183" s="140"/>
      <c r="Z1183" s="140"/>
      <c r="AA1183" s="140"/>
      <c r="AB1183" s="140"/>
      <c r="AC1183" s="140"/>
      <c r="AD1183" s="141"/>
      <c r="AE1183" s="141"/>
      <c r="AF1183" s="141"/>
      <c r="AG1183"/>
      <c r="AH1183"/>
      <c r="AI1183"/>
      <c r="AJ1183"/>
      <c r="AK1183" s="141"/>
    </row>
    <row r="1184" spans="11:37" x14ac:dyDescent="0.25">
      <c r="K1184" s="139"/>
      <c r="L1184"/>
      <c r="M1184" s="139"/>
      <c r="N1184" s="139"/>
      <c r="O1184"/>
      <c r="P1184" s="139"/>
      <c r="Q1184" s="139"/>
      <c r="R1184"/>
      <c r="S1184" s="139"/>
      <c r="T1184" s="139"/>
      <c r="U1184"/>
      <c r="V1184"/>
      <c r="W1184" s="140"/>
      <c r="X1184" s="140"/>
      <c r="Y1184" s="140"/>
      <c r="Z1184" s="140"/>
      <c r="AA1184" s="140"/>
      <c r="AB1184" s="140"/>
      <c r="AC1184" s="140"/>
      <c r="AD1184" s="141"/>
      <c r="AE1184" s="141"/>
      <c r="AF1184" s="141"/>
      <c r="AG1184"/>
      <c r="AH1184"/>
      <c r="AI1184"/>
      <c r="AJ1184"/>
      <c r="AK1184" s="141"/>
    </row>
    <row r="1185" spans="11:37" x14ac:dyDescent="0.25">
      <c r="K1185" s="139"/>
      <c r="L1185"/>
      <c r="M1185" s="139"/>
      <c r="N1185" s="139"/>
      <c r="O1185"/>
      <c r="P1185" s="139"/>
      <c r="Q1185" s="139"/>
      <c r="R1185"/>
      <c r="S1185" s="139"/>
      <c r="T1185" s="139"/>
      <c r="U1185"/>
      <c r="V1185"/>
      <c r="W1185" s="140"/>
      <c r="X1185" s="140"/>
      <c r="Y1185" s="140"/>
      <c r="Z1185" s="140"/>
      <c r="AA1185" s="140"/>
      <c r="AB1185" s="140"/>
      <c r="AC1185" s="140"/>
      <c r="AD1185" s="141"/>
      <c r="AE1185" s="141"/>
      <c r="AF1185" s="141"/>
      <c r="AG1185"/>
      <c r="AH1185"/>
      <c r="AI1185"/>
      <c r="AJ1185"/>
      <c r="AK1185" s="141"/>
    </row>
    <row r="1186" spans="11:37" x14ac:dyDescent="0.25">
      <c r="K1186" s="139"/>
      <c r="L1186"/>
      <c r="M1186" s="139"/>
      <c r="N1186" s="139"/>
      <c r="O1186"/>
      <c r="P1186" s="139"/>
      <c r="Q1186" s="139"/>
      <c r="R1186"/>
      <c r="S1186" s="139"/>
      <c r="T1186" s="139"/>
      <c r="U1186"/>
      <c r="V1186"/>
      <c r="W1186" s="140"/>
      <c r="X1186" s="140"/>
      <c r="Y1186" s="140"/>
      <c r="Z1186" s="140"/>
      <c r="AA1186" s="140"/>
      <c r="AB1186" s="140"/>
      <c r="AC1186" s="140"/>
      <c r="AD1186" s="141"/>
      <c r="AE1186" s="141"/>
      <c r="AF1186" s="141"/>
      <c r="AG1186"/>
      <c r="AH1186"/>
      <c r="AI1186"/>
      <c r="AJ1186"/>
      <c r="AK1186" s="141"/>
    </row>
    <row r="1187" spans="11:37" x14ac:dyDescent="0.25">
      <c r="K1187" s="139"/>
      <c r="L1187"/>
      <c r="M1187" s="139"/>
      <c r="N1187" s="139"/>
      <c r="O1187"/>
      <c r="P1187" s="139"/>
      <c r="Q1187" s="139"/>
      <c r="R1187"/>
      <c r="S1187" s="139"/>
      <c r="T1187" s="139"/>
      <c r="U1187"/>
      <c r="V1187"/>
      <c r="W1187" s="140"/>
      <c r="X1187" s="140"/>
      <c r="Y1187" s="140"/>
      <c r="Z1187" s="140"/>
      <c r="AA1187" s="140"/>
      <c r="AB1187" s="140"/>
      <c r="AC1187" s="140"/>
      <c r="AD1187" s="141"/>
      <c r="AE1187" s="141"/>
      <c r="AF1187" s="141"/>
      <c r="AG1187"/>
      <c r="AH1187"/>
      <c r="AI1187"/>
      <c r="AJ1187"/>
      <c r="AK1187" s="141"/>
    </row>
    <row r="1188" spans="11:37" x14ac:dyDescent="0.25">
      <c r="K1188" s="139"/>
      <c r="L1188"/>
      <c r="M1188" s="139"/>
      <c r="N1188" s="139"/>
      <c r="O1188"/>
      <c r="P1188" s="139"/>
      <c r="Q1188" s="139"/>
      <c r="R1188"/>
      <c r="S1188" s="139"/>
      <c r="T1188" s="139"/>
      <c r="U1188"/>
      <c r="V1188"/>
      <c r="W1188" s="140"/>
      <c r="X1188" s="140"/>
      <c r="Y1188" s="140"/>
      <c r="Z1188" s="140"/>
      <c r="AA1188" s="140"/>
      <c r="AB1188" s="140"/>
      <c r="AC1188" s="140"/>
      <c r="AD1188" s="141"/>
      <c r="AE1188" s="141"/>
      <c r="AF1188" s="141"/>
      <c r="AG1188"/>
      <c r="AH1188"/>
      <c r="AI1188"/>
      <c r="AJ1188"/>
      <c r="AK1188" s="141"/>
    </row>
    <row r="1189" spans="11:37" x14ac:dyDescent="0.25">
      <c r="K1189" s="139"/>
      <c r="L1189"/>
      <c r="M1189" s="139"/>
      <c r="N1189" s="139"/>
      <c r="O1189"/>
      <c r="P1189" s="139"/>
      <c r="Q1189" s="139"/>
      <c r="R1189"/>
      <c r="S1189" s="139"/>
      <c r="T1189" s="139"/>
      <c r="U1189"/>
      <c r="V1189"/>
      <c r="W1189" s="140"/>
      <c r="X1189" s="140"/>
      <c r="Y1189" s="140"/>
      <c r="Z1189" s="140"/>
      <c r="AA1189" s="140"/>
      <c r="AB1189" s="140"/>
      <c r="AC1189" s="140"/>
      <c r="AD1189" s="141"/>
      <c r="AE1189" s="141"/>
      <c r="AF1189" s="141"/>
      <c r="AG1189"/>
      <c r="AH1189"/>
      <c r="AI1189"/>
      <c r="AJ1189"/>
      <c r="AK1189" s="141"/>
    </row>
    <row r="1190" spans="11:37" x14ac:dyDescent="0.25">
      <c r="K1190" s="139"/>
      <c r="L1190"/>
      <c r="M1190" s="139"/>
      <c r="N1190" s="139"/>
      <c r="O1190"/>
      <c r="P1190" s="139"/>
      <c r="Q1190" s="139"/>
      <c r="R1190"/>
      <c r="S1190" s="139"/>
      <c r="T1190" s="139"/>
      <c r="U1190"/>
      <c r="V1190"/>
      <c r="W1190" s="140"/>
      <c r="X1190" s="140"/>
      <c r="Y1190" s="140"/>
      <c r="Z1190" s="140"/>
      <c r="AA1190" s="140"/>
      <c r="AB1190" s="140"/>
      <c r="AC1190" s="140"/>
      <c r="AD1190" s="141"/>
      <c r="AE1190" s="141"/>
      <c r="AF1190" s="141"/>
      <c r="AG1190"/>
      <c r="AH1190"/>
      <c r="AI1190"/>
      <c r="AJ1190"/>
      <c r="AK1190" s="141"/>
    </row>
    <row r="1191" spans="11:37" x14ac:dyDescent="0.25">
      <c r="K1191" s="139"/>
      <c r="L1191"/>
      <c r="M1191" s="139"/>
      <c r="N1191" s="139"/>
      <c r="O1191"/>
      <c r="P1191" s="139"/>
      <c r="Q1191" s="139"/>
      <c r="R1191"/>
      <c r="S1191" s="139"/>
      <c r="T1191" s="139"/>
      <c r="U1191"/>
      <c r="V1191"/>
      <c r="W1191" s="140"/>
      <c r="X1191" s="140"/>
      <c r="Y1191" s="140"/>
      <c r="Z1191" s="140"/>
      <c r="AA1191" s="140"/>
      <c r="AB1191" s="140"/>
      <c r="AC1191" s="140"/>
      <c r="AD1191" s="141"/>
      <c r="AE1191" s="141"/>
      <c r="AF1191" s="141"/>
      <c r="AG1191"/>
      <c r="AH1191"/>
      <c r="AI1191"/>
      <c r="AJ1191"/>
      <c r="AK1191" s="141"/>
    </row>
    <row r="1192" spans="11:37" x14ac:dyDescent="0.25">
      <c r="K1192" s="139"/>
      <c r="L1192"/>
      <c r="M1192" s="139"/>
      <c r="N1192" s="139"/>
      <c r="O1192"/>
      <c r="P1192" s="139"/>
      <c r="Q1192" s="139"/>
      <c r="R1192"/>
      <c r="S1192" s="139"/>
      <c r="T1192" s="139"/>
      <c r="U1192"/>
      <c r="V1192"/>
      <c r="W1192" s="140"/>
      <c r="X1192" s="140"/>
      <c r="Y1192" s="140"/>
      <c r="Z1192" s="140"/>
      <c r="AA1192" s="140"/>
      <c r="AB1192" s="140"/>
      <c r="AC1192" s="140"/>
      <c r="AD1192" s="141"/>
      <c r="AE1192" s="141"/>
      <c r="AF1192" s="141"/>
      <c r="AG1192"/>
      <c r="AH1192"/>
      <c r="AI1192"/>
      <c r="AJ1192"/>
      <c r="AK1192" s="141"/>
    </row>
    <row r="1193" spans="11:37" x14ac:dyDescent="0.25">
      <c r="K1193" s="139"/>
      <c r="L1193"/>
      <c r="M1193" s="139"/>
      <c r="N1193" s="139"/>
      <c r="O1193"/>
      <c r="P1193" s="139"/>
      <c r="Q1193" s="139"/>
      <c r="R1193"/>
      <c r="S1193" s="139"/>
      <c r="T1193" s="139"/>
      <c r="U1193"/>
      <c r="V1193"/>
      <c r="W1193" s="140"/>
      <c r="X1193" s="140"/>
      <c r="Y1193" s="140"/>
      <c r="Z1193" s="140"/>
      <c r="AA1193" s="140"/>
      <c r="AB1193" s="140"/>
      <c r="AC1193" s="140"/>
      <c r="AD1193" s="141"/>
      <c r="AE1193" s="141"/>
      <c r="AF1193" s="141"/>
      <c r="AG1193"/>
      <c r="AH1193"/>
      <c r="AI1193"/>
      <c r="AJ1193"/>
      <c r="AK1193" s="141"/>
    </row>
    <row r="1194" spans="11:37" x14ac:dyDescent="0.25">
      <c r="K1194" s="139"/>
      <c r="L1194"/>
      <c r="M1194" s="139"/>
      <c r="N1194" s="139"/>
      <c r="O1194"/>
      <c r="P1194" s="139"/>
      <c r="Q1194" s="139"/>
      <c r="R1194"/>
      <c r="S1194" s="139"/>
      <c r="T1194" s="139"/>
      <c r="U1194"/>
      <c r="V1194"/>
      <c r="W1194" s="140"/>
      <c r="X1194" s="140"/>
      <c r="Y1194" s="140"/>
      <c r="Z1194" s="140"/>
      <c r="AA1194" s="140"/>
      <c r="AB1194" s="140"/>
      <c r="AC1194" s="140"/>
      <c r="AD1194" s="141"/>
      <c r="AE1194" s="141"/>
      <c r="AF1194" s="141"/>
      <c r="AG1194"/>
      <c r="AH1194"/>
      <c r="AI1194"/>
      <c r="AJ1194"/>
      <c r="AK1194" s="141"/>
    </row>
    <row r="1195" spans="11:37" x14ac:dyDescent="0.25">
      <c r="K1195" s="139"/>
      <c r="L1195"/>
      <c r="M1195" s="139"/>
      <c r="N1195" s="139"/>
      <c r="O1195"/>
      <c r="P1195" s="139"/>
      <c r="Q1195" s="139"/>
      <c r="R1195"/>
      <c r="S1195" s="139"/>
      <c r="T1195" s="139"/>
      <c r="U1195"/>
      <c r="V1195"/>
      <c r="W1195" s="140"/>
      <c r="X1195" s="140"/>
      <c r="Y1195" s="140"/>
      <c r="Z1195" s="140"/>
      <c r="AA1195" s="140"/>
      <c r="AB1195" s="140"/>
      <c r="AC1195" s="140"/>
      <c r="AD1195" s="141"/>
      <c r="AE1195" s="141"/>
      <c r="AF1195" s="141"/>
      <c r="AG1195"/>
      <c r="AH1195"/>
      <c r="AI1195"/>
      <c r="AJ1195"/>
      <c r="AK1195" s="141"/>
    </row>
    <row r="1196" spans="11:37" x14ac:dyDescent="0.25">
      <c r="K1196" s="139"/>
      <c r="L1196"/>
      <c r="M1196" s="139"/>
      <c r="N1196" s="139"/>
      <c r="O1196"/>
      <c r="P1196" s="139"/>
      <c r="Q1196" s="139"/>
      <c r="R1196"/>
      <c r="S1196" s="139"/>
      <c r="T1196" s="139"/>
      <c r="U1196"/>
      <c r="V1196"/>
      <c r="W1196" s="140"/>
      <c r="X1196" s="140"/>
      <c r="Y1196" s="140"/>
      <c r="Z1196" s="140"/>
      <c r="AA1196" s="140"/>
      <c r="AB1196" s="140"/>
      <c r="AC1196" s="140"/>
      <c r="AD1196" s="141"/>
      <c r="AE1196" s="141"/>
      <c r="AF1196" s="141"/>
      <c r="AG1196"/>
      <c r="AH1196"/>
      <c r="AI1196"/>
      <c r="AJ1196"/>
      <c r="AK1196" s="141"/>
    </row>
    <row r="1197" spans="11:37" x14ac:dyDescent="0.25">
      <c r="K1197" s="139"/>
      <c r="L1197"/>
      <c r="M1197" s="139"/>
      <c r="N1197" s="139"/>
      <c r="O1197"/>
      <c r="P1197" s="139"/>
      <c r="Q1197" s="139"/>
      <c r="R1197"/>
      <c r="S1197" s="139"/>
      <c r="T1197" s="139"/>
      <c r="U1197"/>
      <c r="V1197"/>
      <c r="W1197" s="140"/>
      <c r="X1197" s="140"/>
      <c r="Y1197" s="140"/>
      <c r="Z1197" s="140"/>
      <c r="AA1197" s="140"/>
      <c r="AB1197" s="140"/>
      <c r="AC1197" s="140"/>
      <c r="AD1197" s="141"/>
      <c r="AE1197" s="141"/>
      <c r="AF1197" s="141"/>
      <c r="AG1197"/>
      <c r="AH1197"/>
      <c r="AI1197"/>
      <c r="AJ1197"/>
      <c r="AK1197" s="141"/>
    </row>
    <row r="1198" spans="11:37" x14ac:dyDescent="0.25">
      <c r="K1198" s="139"/>
      <c r="L1198"/>
      <c r="M1198" s="139"/>
      <c r="N1198" s="139"/>
      <c r="O1198"/>
      <c r="P1198" s="139"/>
      <c r="Q1198" s="139"/>
      <c r="R1198"/>
      <c r="S1198" s="139"/>
      <c r="T1198" s="139"/>
      <c r="U1198"/>
      <c r="V1198"/>
      <c r="W1198" s="140"/>
      <c r="X1198" s="140"/>
      <c r="Y1198" s="140"/>
      <c r="Z1198" s="140"/>
      <c r="AA1198" s="140"/>
      <c r="AB1198" s="140"/>
      <c r="AC1198" s="140"/>
      <c r="AD1198" s="141"/>
      <c r="AE1198" s="141"/>
      <c r="AF1198" s="141"/>
      <c r="AG1198"/>
      <c r="AH1198"/>
      <c r="AI1198"/>
      <c r="AJ1198"/>
      <c r="AK1198" s="141"/>
    </row>
    <row r="1199" spans="11:37" x14ac:dyDescent="0.25">
      <c r="K1199" s="139"/>
      <c r="L1199"/>
      <c r="M1199" s="139"/>
      <c r="N1199" s="139"/>
      <c r="O1199"/>
      <c r="P1199" s="139"/>
      <c r="Q1199" s="139"/>
      <c r="R1199"/>
      <c r="S1199" s="139"/>
      <c r="T1199" s="139"/>
      <c r="U1199"/>
      <c r="V1199"/>
      <c r="W1199" s="140"/>
      <c r="X1199" s="140"/>
      <c r="Y1199" s="140"/>
      <c r="Z1199" s="140"/>
      <c r="AA1199" s="140"/>
      <c r="AB1199" s="140"/>
      <c r="AC1199" s="140"/>
      <c r="AD1199" s="141"/>
      <c r="AE1199" s="141"/>
      <c r="AF1199" s="141"/>
      <c r="AG1199"/>
      <c r="AH1199"/>
      <c r="AI1199"/>
      <c r="AJ1199"/>
      <c r="AK1199" s="141"/>
    </row>
    <row r="1200" spans="11:37" x14ac:dyDescent="0.25">
      <c r="K1200" s="139"/>
      <c r="L1200"/>
      <c r="M1200" s="139"/>
      <c r="N1200" s="139"/>
      <c r="O1200"/>
      <c r="P1200" s="139"/>
      <c r="Q1200" s="139"/>
      <c r="R1200"/>
      <c r="S1200" s="139"/>
      <c r="T1200" s="139"/>
      <c r="U1200"/>
      <c r="V1200"/>
      <c r="W1200" s="140"/>
      <c r="X1200" s="140"/>
      <c r="Y1200" s="140"/>
      <c r="Z1200" s="140"/>
      <c r="AA1200" s="140"/>
      <c r="AB1200" s="140"/>
      <c r="AC1200" s="140"/>
      <c r="AD1200" s="141"/>
      <c r="AE1200" s="141"/>
      <c r="AF1200" s="141"/>
      <c r="AG1200"/>
      <c r="AH1200"/>
      <c r="AI1200"/>
      <c r="AJ1200"/>
      <c r="AK1200" s="141"/>
    </row>
    <row r="1201" spans="11:37" x14ac:dyDescent="0.25">
      <c r="K1201" s="139"/>
      <c r="L1201"/>
      <c r="M1201" s="139"/>
      <c r="N1201" s="139"/>
      <c r="O1201"/>
      <c r="P1201" s="139"/>
      <c r="Q1201" s="139"/>
      <c r="R1201"/>
      <c r="S1201" s="139"/>
      <c r="T1201" s="139"/>
      <c r="U1201"/>
      <c r="V1201"/>
      <c r="W1201" s="140"/>
      <c r="X1201" s="140"/>
      <c r="Y1201" s="140"/>
      <c r="Z1201" s="140"/>
      <c r="AA1201" s="140"/>
      <c r="AB1201" s="140"/>
      <c r="AC1201" s="140"/>
      <c r="AD1201" s="141"/>
      <c r="AE1201" s="141"/>
      <c r="AF1201" s="141"/>
      <c r="AG1201"/>
      <c r="AH1201"/>
      <c r="AI1201"/>
      <c r="AJ1201"/>
      <c r="AK1201" s="141"/>
    </row>
    <row r="1202" spans="11:37" x14ac:dyDescent="0.25">
      <c r="K1202" s="139"/>
      <c r="L1202"/>
      <c r="M1202" s="139"/>
      <c r="N1202" s="139"/>
      <c r="O1202"/>
      <c r="P1202" s="139"/>
      <c r="Q1202" s="139"/>
      <c r="R1202"/>
      <c r="S1202" s="139"/>
      <c r="T1202" s="139"/>
      <c r="U1202"/>
      <c r="V1202"/>
      <c r="W1202" s="140"/>
      <c r="X1202" s="140"/>
      <c r="Y1202" s="140"/>
      <c r="Z1202" s="140"/>
      <c r="AA1202" s="140"/>
      <c r="AB1202" s="140"/>
      <c r="AC1202" s="140"/>
      <c r="AD1202" s="141"/>
      <c r="AE1202" s="141"/>
      <c r="AF1202" s="141"/>
      <c r="AG1202"/>
      <c r="AH1202"/>
      <c r="AI1202"/>
      <c r="AJ1202"/>
      <c r="AK1202" s="141"/>
    </row>
    <row r="1203" spans="11:37" x14ac:dyDescent="0.25">
      <c r="K1203" s="139"/>
      <c r="L1203"/>
      <c r="M1203" s="139"/>
      <c r="N1203" s="139"/>
      <c r="O1203"/>
      <c r="P1203" s="139"/>
      <c r="Q1203" s="139"/>
      <c r="R1203"/>
      <c r="S1203" s="139"/>
      <c r="T1203" s="139"/>
      <c r="U1203"/>
      <c r="V1203"/>
      <c r="W1203" s="140"/>
      <c r="X1203" s="140"/>
      <c r="Y1203" s="140"/>
      <c r="Z1203" s="140"/>
      <c r="AA1203" s="140"/>
      <c r="AB1203" s="140"/>
      <c r="AC1203" s="140"/>
      <c r="AD1203" s="141"/>
      <c r="AE1203" s="141"/>
      <c r="AF1203" s="141"/>
      <c r="AG1203"/>
      <c r="AH1203"/>
      <c r="AI1203"/>
      <c r="AJ1203"/>
      <c r="AK1203" s="141"/>
    </row>
    <row r="1204" spans="11:37" x14ac:dyDescent="0.25">
      <c r="K1204" s="139"/>
      <c r="L1204"/>
      <c r="M1204" s="139"/>
      <c r="N1204" s="139"/>
      <c r="O1204"/>
      <c r="P1204" s="139"/>
      <c r="Q1204" s="139"/>
      <c r="R1204"/>
      <c r="S1204" s="139"/>
      <c r="T1204" s="139"/>
      <c r="U1204"/>
      <c r="V1204"/>
      <c r="W1204" s="140"/>
      <c r="X1204" s="140"/>
      <c r="Y1204" s="140"/>
      <c r="Z1204" s="140"/>
      <c r="AA1204" s="140"/>
      <c r="AB1204" s="140"/>
      <c r="AC1204" s="140"/>
      <c r="AD1204" s="141"/>
      <c r="AE1204" s="141"/>
      <c r="AF1204" s="141"/>
      <c r="AG1204"/>
      <c r="AH1204"/>
      <c r="AI1204"/>
      <c r="AJ1204"/>
      <c r="AK1204" s="141"/>
    </row>
    <row r="1205" spans="11:37" x14ac:dyDescent="0.25">
      <c r="K1205" s="139"/>
      <c r="L1205"/>
      <c r="M1205" s="139"/>
      <c r="N1205" s="139"/>
      <c r="O1205"/>
      <c r="P1205" s="139"/>
      <c r="Q1205" s="139"/>
      <c r="R1205"/>
      <c r="S1205" s="139"/>
      <c r="T1205" s="139"/>
      <c r="U1205"/>
      <c r="V1205"/>
      <c r="W1205" s="140"/>
      <c r="X1205" s="140"/>
      <c r="Y1205" s="140"/>
      <c r="Z1205" s="140"/>
      <c r="AA1205" s="140"/>
      <c r="AB1205" s="140"/>
      <c r="AC1205" s="140"/>
      <c r="AD1205" s="141"/>
      <c r="AE1205" s="141"/>
      <c r="AF1205" s="141"/>
      <c r="AG1205"/>
      <c r="AH1205"/>
      <c r="AI1205"/>
      <c r="AJ1205"/>
      <c r="AK1205" s="141"/>
    </row>
    <row r="1206" spans="11:37" x14ac:dyDescent="0.25">
      <c r="K1206" s="139"/>
      <c r="L1206"/>
      <c r="M1206" s="139"/>
      <c r="N1206" s="139"/>
      <c r="O1206"/>
      <c r="P1206" s="139"/>
      <c r="Q1206" s="139"/>
      <c r="R1206"/>
      <c r="S1206" s="139"/>
      <c r="T1206" s="139"/>
      <c r="U1206"/>
      <c r="V1206"/>
      <c r="W1206" s="140"/>
      <c r="X1206" s="140"/>
      <c r="Y1206" s="140"/>
      <c r="Z1206" s="140"/>
      <c r="AA1206" s="140"/>
      <c r="AB1206" s="140"/>
      <c r="AC1206" s="140"/>
      <c r="AD1206" s="141"/>
      <c r="AE1206" s="141"/>
      <c r="AF1206" s="141"/>
      <c r="AG1206"/>
      <c r="AH1206"/>
      <c r="AI1206"/>
      <c r="AJ1206"/>
      <c r="AK1206" s="141"/>
    </row>
    <row r="1207" spans="11:37" x14ac:dyDescent="0.25">
      <c r="K1207" s="139"/>
      <c r="L1207"/>
      <c r="M1207" s="139"/>
      <c r="N1207" s="139"/>
      <c r="O1207"/>
      <c r="P1207" s="139"/>
      <c r="Q1207" s="139"/>
      <c r="R1207"/>
      <c r="S1207" s="139"/>
      <c r="T1207" s="139"/>
      <c r="U1207"/>
      <c r="V1207"/>
      <c r="W1207" s="140"/>
      <c r="X1207" s="140"/>
      <c r="Y1207" s="140"/>
      <c r="Z1207" s="140"/>
      <c r="AA1207" s="140"/>
      <c r="AB1207" s="140"/>
      <c r="AC1207" s="140"/>
      <c r="AD1207" s="141"/>
      <c r="AE1207" s="141"/>
      <c r="AF1207" s="141"/>
      <c r="AG1207"/>
      <c r="AH1207"/>
      <c r="AI1207"/>
      <c r="AJ1207"/>
      <c r="AK1207" s="141"/>
    </row>
    <row r="1208" spans="11:37" x14ac:dyDescent="0.25">
      <c r="K1208" s="139"/>
      <c r="L1208"/>
      <c r="M1208" s="139"/>
      <c r="N1208" s="139"/>
      <c r="O1208"/>
      <c r="P1208" s="139"/>
      <c r="Q1208" s="139"/>
      <c r="R1208"/>
      <c r="S1208" s="139"/>
      <c r="T1208" s="139"/>
      <c r="U1208"/>
      <c r="V1208"/>
      <c r="W1208" s="140"/>
      <c r="X1208" s="140"/>
      <c r="Y1208" s="140"/>
      <c r="Z1208" s="140"/>
      <c r="AA1208" s="140"/>
      <c r="AB1208" s="140"/>
      <c r="AC1208" s="140"/>
      <c r="AD1208" s="141"/>
      <c r="AE1208" s="141"/>
      <c r="AF1208" s="141"/>
      <c r="AG1208"/>
      <c r="AH1208"/>
      <c r="AI1208"/>
      <c r="AJ1208"/>
      <c r="AK1208" s="141"/>
    </row>
    <row r="1209" spans="11:37" x14ac:dyDescent="0.25">
      <c r="K1209" s="139"/>
      <c r="L1209"/>
      <c r="M1209" s="139"/>
      <c r="N1209" s="139"/>
      <c r="O1209"/>
      <c r="P1209" s="139"/>
      <c r="Q1209" s="139"/>
      <c r="R1209"/>
      <c r="S1209" s="139"/>
      <c r="T1209" s="139"/>
      <c r="U1209"/>
      <c r="V1209"/>
      <c r="W1209" s="140"/>
      <c r="X1209" s="140"/>
      <c r="Y1209" s="140"/>
      <c r="Z1209" s="140"/>
      <c r="AA1209" s="140"/>
      <c r="AB1209" s="140"/>
      <c r="AC1209" s="140"/>
      <c r="AD1209" s="141"/>
      <c r="AE1209" s="141"/>
      <c r="AF1209" s="141"/>
      <c r="AG1209"/>
      <c r="AH1209"/>
      <c r="AI1209"/>
      <c r="AJ1209"/>
      <c r="AK1209" s="141"/>
    </row>
    <row r="1210" spans="11:37" x14ac:dyDescent="0.25">
      <c r="K1210" s="139"/>
      <c r="L1210"/>
      <c r="M1210" s="139"/>
      <c r="N1210" s="139"/>
      <c r="O1210"/>
      <c r="P1210" s="139"/>
      <c r="Q1210" s="139"/>
      <c r="R1210"/>
      <c r="S1210" s="139"/>
      <c r="T1210" s="139"/>
      <c r="U1210"/>
      <c r="V1210"/>
      <c r="W1210" s="140"/>
      <c r="X1210" s="140"/>
      <c r="Y1210" s="140"/>
      <c r="Z1210" s="140"/>
      <c r="AA1210" s="140"/>
      <c r="AB1210" s="140"/>
      <c r="AC1210" s="140"/>
      <c r="AD1210" s="141"/>
      <c r="AE1210" s="141"/>
      <c r="AF1210" s="141"/>
      <c r="AG1210"/>
      <c r="AH1210"/>
      <c r="AI1210"/>
      <c r="AJ1210"/>
      <c r="AK1210" s="141"/>
    </row>
    <row r="1211" spans="11:37" x14ac:dyDescent="0.25">
      <c r="K1211" s="139"/>
      <c r="L1211"/>
      <c r="M1211" s="139"/>
      <c r="N1211" s="139"/>
      <c r="O1211"/>
      <c r="P1211" s="139"/>
      <c r="Q1211" s="139"/>
      <c r="R1211"/>
      <c r="S1211" s="139"/>
      <c r="T1211" s="139"/>
      <c r="U1211"/>
      <c r="V1211"/>
      <c r="W1211" s="140"/>
      <c r="X1211" s="140"/>
      <c r="Y1211" s="140"/>
      <c r="Z1211" s="140"/>
      <c r="AA1211" s="140"/>
      <c r="AB1211" s="140"/>
      <c r="AC1211" s="140"/>
      <c r="AD1211" s="141"/>
      <c r="AE1211" s="141"/>
      <c r="AF1211" s="141"/>
      <c r="AG1211"/>
      <c r="AH1211"/>
      <c r="AI1211"/>
      <c r="AJ1211"/>
      <c r="AK1211" s="141"/>
    </row>
    <row r="1212" spans="11:37" x14ac:dyDescent="0.25">
      <c r="K1212" s="139"/>
      <c r="L1212"/>
      <c r="M1212" s="139"/>
      <c r="N1212" s="139"/>
      <c r="O1212"/>
      <c r="P1212" s="139"/>
      <c r="Q1212" s="139"/>
      <c r="R1212"/>
      <c r="S1212" s="139"/>
      <c r="T1212" s="139"/>
      <c r="U1212"/>
      <c r="V1212"/>
      <c r="W1212" s="140"/>
      <c r="X1212" s="140"/>
      <c r="Y1212" s="140"/>
      <c r="Z1212" s="140"/>
      <c r="AA1212" s="140"/>
      <c r="AB1212" s="140"/>
      <c r="AC1212" s="140"/>
      <c r="AD1212" s="141"/>
      <c r="AE1212" s="141"/>
      <c r="AF1212" s="141"/>
      <c r="AG1212"/>
      <c r="AH1212"/>
      <c r="AI1212"/>
      <c r="AJ1212"/>
      <c r="AK1212" s="141"/>
    </row>
    <row r="1213" spans="11:37" x14ac:dyDescent="0.25">
      <c r="K1213" s="139"/>
      <c r="L1213"/>
      <c r="M1213" s="139"/>
      <c r="N1213" s="139"/>
      <c r="O1213"/>
      <c r="P1213" s="139"/>
      <c r="Q1213" s="139"/>
      <c r="R1213"/>
      <c r="S1213" s="139"/>
      <c r="T1213" s="139"/>
      <c r="U1213"/>
      <c r="V1213"/>
      <c r="W1213" s="140"/>
      <c r="X1213" s="140"/>
      <c r="Y1213" s="140"/>
      <c r="Z1213" s="140"/>
      <c r="AA1213" s="140"/>
      <c r="AB1213" s="140"/>
      <c r="AC1213" s="140"/>
      <c r="AD1213" s="141"/>
      <c r="AE1213" s="141"/>
      <c r="AF1213" s="141"/>
      <c r="AG1213"/>
      <c r="AH1213"/>
      <c r="AI1213"/>
      <c r="AJ1213"/>
      <c r="AK1213" s="141"/>
    </row>
    <row r="1214" spans="11:37" x14ac:dyDescent="0.25">
      <c r="K1214" s="139"/>
      <c r="L1214"/>
      <c r="M1214" s="139"/>
      <c r="N1214" s="139"/>
      <c r="O1214"/>
      <c r="P1214" s="139"/>
      <c r="Q1214" s="139"/>
      <c r="R1214"/>
      <c r="S1214" s="139"/>
      <c r="T1214" s="139"/>
      <c r="U1214"/>
      <c r="V1214"/>
      <c r="W1214" s="140"/>
      <c r="X1214" s="140"/>
      <c r="Y1214" s="140"/>
      <c r="Z1214" s="140"/>
      <c r="AA1214" s="140"/>
      <c r="AB1214" s="140"/>
      <c r="AC1214" s="140"/>
      <c r="AD1214" s="141"/>
      <c r="AE1214" s="141"/>
      <c r="AF1214" s="141"/>
      <c r="AG1214"/>
      <c r="AH1214"/>
      <c r="AI1214"/>
      <c r="AJ1214"/>
      <c r="AK1214" s="141"/>
    </row>
    <row r="1215" spans="11:37" x14ac:dyDescent="0.25">
      <c r="K1215" s="139"/>
      <c r="L1215"/>
      <c r="M1215" s="139"/>
      <c r="N1215" s="139"/>
      <c r="O1215"/>
      <c r="P1215" s="139"/>
      <c r="Q1215" s="139"/>
      <c r="R1215"/>
      <c r="S1215" s="139"/>
      <c r="T1215" s="139"/>
      <c r="U1215"/>
      <c r="V1215"/>
      <c r="W1215" s="140"/>
      <c r="X1215" s="140"/>
      <c r="Y1215" s="140"/>
      <c r="Z1215" s="140"/>
      <c r="AA1215" s="140"/>
      <c r="AB1215" s="140"/>
      <c r="AC1215" s="140"/>
      <c r="AD1215" s="141"/>
      <c r="AE1215" s="141"/>
      <c r="AF1215" s="141"/>
      <c r="AG1215"/>
      <c r="AH1215"/>
      <c r="AI1215"/>
      <c r="AJ1215"/>
      <c r="AK1215" s="141"/>
    </row>
    <row r="1216" spans="11:37" x14ac:dyDescent="0.25">
      <c r="K1216" s="139"/>
      <c r="L1216"/>
      <c r="M1216" s="139"/>
      <c r="N1216" s="139"/>
      <c r="O1216"/>
      <c r="P1216" s="139"/>
      <c r="Q1216" s="139"/>
      <c r="R1216"/>
      <c r="S1216" s="139"/>
      <c r="T1216" s="139"/>
      <c r="U1216"/>
      <c r="V1216"/>
      <c r="W1216" s="140"/>
      <c r="X1216" s="140"/>
      <c r="Y1216" s="140"/>
      <c r="Z1216" s="140"/>
      <c r="AA1216" s="140"/>
      <c r="AB1216" s="140"/>
      <c r="AC1216" s="140"/>
      <c r="AD1216" s="141"/>
      <c r="AE1216" s="141"/>
      <c r="AF1216" s="141"/>
      <c r="AG1216"/>
      <c r="AH1216"/>
      <c r="AI1216"/>
      <c r="AJ1216"/>
      <c r="AK1216" s="141"/>
    </row>
    <row r="1217" spans="11:37" x14ac:dyDescent="0.25">
      <c r="K1217" s="139"/>
      <c r="L1217"/>
      <c r="M1217" s="139"/>
      <c r="N1217" s="139"/>
      <c r="O1217"/>
      <c r="P1217" s="139"/>
      <c r="Q1217" s="139"/>
      <c r="R1217"/>
      <c r="S1217" s="139"/>
      <c r="T1217" s="139"/>
      <c r="U1217"/>
      <c r="V1217"/>
      <c r="W1217" s="140"/>
      <c r="X1217" s="140"/>
      <c r="Y1217" s="140"/>
      <c r="Z1217" s="140"/>
      <c r="AA1217" s="140"/>
      <c r="AB1217" s="140"/>
      <c r="AC1217" s="140"/>
      <c r="AD1217" s="141"/>
      <c r="AE1217" s="141"/>
      <c r="AF1217" s="141"/>
      <c r="AG1217"/>
      <c r="AH1217"/>
      <c r="AI1217"/>
      <c r="AJ1217"/>
      <c r="AK1217" s="141"/>
    </row>
    <row r="1218" spans="11:37" x14ac:dyDescent="0.25">
      <c r="K1218" s="139"/>
      <c r="L1218"/>
      <c r="M1218" s="139"/>
      <c r="N1218" s="139"/>
      <c r="O1218"/>
      <c r="P1218" s="139"/>
      <c r="Q1218" s="139"/>
      <c r="R1218"/>
      <c r="S1218" s="139"/>
      <c r="T1218" s="139"/>
      <c r="U1218"/>
      <c r="V1218"/>
      <c r="W1218" s="140"/>
      <c r="X1218" s="140"/>
      <c r="Y1218" s="140"/>
      <c r="Z1218" s="140"/>
      <c r="AA1218" s="140"/>
      <c r="AB1218" s="140"/>
      <c r="AC1218" s="140"/>
      <c r="AD1218" s="141"/>
      <c r="AE1218" s="141"/>
      <c r="AF1218" s="141"/>
      <c r="AG1218"/>
      <c r="AH1218"/>
      <c r="AI1218"/>
      <c r="AJ1218"/>
      <c r="AK1218" s="141"/>
    </row>
    <row r="1219" spans="11:37" x14ac:dyDescent="0.25">
      <c r="K1219" s="139"/>
      <c r="L1219"/>
      <c r="M1219" s="139"/>
      <c r="N1219" s="139"/>
      <c r="O1219"/>
      <c r="P1219" s="139"/>
      <c r="Q1219" s="139"/>
      <c r="R1219"/>
      <c r="S1219" s="139"/>
      <c r="T1219" s="139"/>
      <c r="U1219"/>
      <c r="V1219"/>
      <c r="W1219" s="140"/>
      <c r="X1219" s="140"/>
      <c r="Y1219" s="140"/>
      <c r="Z1219" s="140"/>
      <c r="AA1219" s="140"/>
      <c r="AB1219" s="140"/>
      <c r="AC1219" s="140"/>
      <c r="AD1219" s="141"/>
      <c r="AE1219" s="141"/>
      <c r="AF1219" s="141"/>
      <c r="AG1219"/>
      <c r="AH1219"/>
      <c r="AI1219"/>
      <c r="AJ1219"/>
      <c r="AK1219" s="141"/>
    </row>
    <row r="1220" spans="11:37" x14ac:dyDescent="0.25">
      <c r="K1220" s="139"/>
      <c r="L1220"/>
      <c r="M1220" s="139"/>
      <c r="N1220" s="139"/>
      <c r="O1220"/>
      <c r="P1220" s="139"/>
      <c r="Q1220" s="139"/>
      <c r="R1220"/>
      <c r="S1220" s="139"/>
      <c r="T1220" s="139"/>
      <c r="U1220"/>
      <c r="V1220"/>
      <c r="W1220" s="140"/>
      <c r="X1220" s="140"/>
      <c r="Y1220" s="140"/>
      <c r="Z1220" s="140"/>
      <c r="AA1220" s="140"/>
      <c r="AB1220" s="140"/>
      <c r="AC1220" s="140"/>
      <c r="AD1220" s="141"/>
      <c r="AE1220" s="141"/>
      <c r="AF1220" s="141"/>
      <c r="AG1220"/>
      <c r="AH1220"/>
      <c r="AI1220"/>
      <c r="AJ1220"/>
      <c r="AK1220" s="141"/>
    </row>
    <row r="1221" spans="11:37" x14ac:dyDescent="0.25">
      <c r="K1221" s="139"/>
      <c r="L1221"/>
      <c r="M1221" s="139"/>
      <c r="N1221" s="139"/>
      <c r="O1221"/>
      <c r="P1221" s="139"/>
      <c r="Q1221" s="139"/>
      <c r="R1221"/>
      <c r="S1221" s="139"/>
      <c r="T1221" s="139"/>
      <c r="U1221"/>
      <c r="V1221"/>
      <c r="W1221" s="140"/>
      <c r="X1221" s="140"/>
      <c r="Y1221" s="140"/>
      <c r="Z1221" s="140"/>
      <c r="AA1221" s="140"/>
      <c r="AB1221" s="140"/>
      <c r="AC1221" s="140"/>
      <c r="AD1221" s="141"/>
      <c r="AE1221" s="141"/>
      <c r="AF1221" s="141"/>
      <c r="AG1221"/>
      <c r="AH1221"/>
      <c r="AI1221"/>
      <c r="AJ1221"/>
      <c r="AK1221" s="141"/>
    </row>
    <row r="1222" spans="11:37" x14ac:dyDescent="0.25">
      <c r="K1222" s="139"/>
      <c r="L1222"/>
      <c r="M1222" s="139"/>
      <c r="N1222" s="139"/>
      <c r="O1222"/>
      <c r="P1222" s="139"/>
      <c r="Q1222" s="139"/>
      <c r="R1222"/>
      <c r="S1222" s="139"/>
      <c r="T1222" s="139"/>
      <c r="U1222"/>
      <c r="V1222"/>
      <c r="W1222" s="140"/>
      <c r="X1222" s="140"/>
      <c r="Y1222" s="140"/>
      <c r="Z1222" s="140"/>
      <c r="AA1222" s="140"/>
      <c r="AB1222" s="140"/>
      <c r="AC1222" s="140"/>
      <c r="AD1222" s="141"/>
      <c r="AE1222" s="141"/>
      <c r="AF1222" s="141"/>
      <c r="AG1222"/>
      <c r="AH1222"/>
      <c r="AI1222"/>
      <c r="AJ1222"/>
      <c r="AK1222" s="141"/>
    </row>
    <row r="1223" spans="11:37" x14ac:dyDescent="0.25">
      <c r="K1223" s="139"/>
      <c r="L1223"/>
      <c r="M1223" s="139"/>
      <c r="N1223" s="139"/>
      <c r="O1223"/>
      <c r="P1223" s="139"/>
      <c r="Q1223" s="139"/>
      <c r="R1223"/>
      <c r="S1223" s="139"/>
      <c r="T1223" s="139"/>
      <c r="U1223"/>
      <c r="V1223"/>
      <c r="W1223" s="140"/>
      <c r="X1223" s="140"/>
      <c r="Y1223" s="140"/>
      <c r="Z1223" s="140"/>
      <c r="AA1223" s="140"/>
      <c r="AB1223" s="140"/>
      <c r="AC1223" s="140"/>
      <c r="AD1223" s="141"/>
      <c r="AE1223" s="141"/>
      <c r="AF1223" s="141"/>
      <c r="AG1223"/>
      <c r="AH1223"/>
      <c r="AI1223"/>
      <c r="AJ1223"/>
      <c r="AK1223" s="141"/>
    </row>
    <row r="1224" spans="11:37" x14ac:dyDescent="0.25">
      <c r="K1224" s="139"/>
      <c r="L1224"/>
      <c r="M1224" s="139"/>
      <c r="N1224" s="139"/>
      <c r="O1224"/>
      <c r="P1224" s="139"/>
      <c r="Q1224" s="139"/>
      <c r="R1224"/>
      <c r="S1224" s="139"/>
      <c r="T1224" s="139"/>
      <c r="U1224"/>
      <c r="V1224"/>
      <c r="W1224" s="140"/>
      <c r="X1224" s="140"/>
      <c r="Y1224" s="140"/>
      <c r="Z1224" s="140"/>
      <c r="AA1224" s="140"/>
      <c r="AB1224" s="140"/>
      <c r="AC1224" s="140"/>
      <c r="AD1224" s="141"/>
      <c r="AE1224" s="141"/>
      <c r="AF1224" s="141"/>
      <c r="AG1224"/>
      <c r="AH1224"/>
      <c r="AI1224"/>
      <c r="AJ1224"/>
      <c r="AK1224" s="141"/>
    </row>
    <row r="1225" spans="11:37" x14ac:dyDescent="0.25">
      <c r="K1225" s="139"/>
      <c r="L1225"/>
      <c r="M1225" s="139"/>
      <c r="N1225" s="139"/>
      <c r="O1225"/>
      <c r="P1225" s="139"/>
      <c r="Q1225" s="139"/>
      <c r="R1225"/>
      <c r="S1225" s="139"/>
      <c r="T1225" s="139"/>
      <c r="U1225"/>
      <c r="V1225"/>
      <c r="W1225" s="140"/>
      <c r="X1225" s="140"/>
      <c r="Y1225" s="140"/>
      <c r="Z1225" s="140"/>
      <c r="AA1225" s="140"/>
      <c r="AB1225" s="140"/>
      <c r="AC1225" s="140"/>
      <c r="AD1225" s="141"/>
      <c r="AE1225" s="141"/>
      <c r="AF1225" s="141"/>
      <c r="AG1225"/>
      <c r="AH1225"/>
      <c r="AI1225"/>
      <c r="AJ1225"/>
      <c r="AK1225" s="141"/>
    </row>
    <row r="1226" spans="11:37" x14ac:dyDescent="0.25">
      <c r="K1226" s="139"/>
      <c r="L1226"/>
      <c r="M1226" s="139"/>
      <c r="N1226" s="139"/>
      <c r="O1226"/>
      <c r="P1226" s="139"/>
      <c r="Q1226" s="139"/>
      <c r="R1226"/>
      <c r="S1226" s="139"/>
      <c r="T1226" s="139"/>
      <c r="U1226"/>
      <c r="V1226"/>
      <c r="W1226" s="140"/>
      <c r="X1226" s="140"/>
      <c r="Y1226" s="140"/>
      <c r="Z1226" s="140"/>
      <c r="AA1226" s="140"/>
      <c r="AB1226" s="140"/>
      <c r="AC1226" s="140"/>
      <c r="AD1226" s="141"/>
      <c r="AE1226" s="141"/>
      <c r="AF1226" s="141"/>
      <c r="AG1226"/>
      <c r="AH1226"/>
      <c r="AI1226"/>
      <c r="AJ1226"/>
      <c r="AK1226" s="141"/>
    </row>
    <row r="1227" spans="11:37" x14ac:dyDescent="0.25">
      <c r="K1227" s="139"/>
      <c r="L1227"/>
      <c r="M1227" s="139"/>
      <c r="N1227" s="139"/>
      <c r="O1227"/>
      <c r="P1227" s="139"/>
      <c r="Q1227" s="139"/>
      <c r="R1227"/>
      <c r="S1227" s="139"/>
      <c r="T1227" s="139"/>
      <c r="U1227"/>
      <c r="V1227"/>
      <c r="W1227" s="140"/>
      <c r="X1227" s="140"/>
      <c r="Y1227" s="140"/>
      <c r="Z1227" s="140"/>
      <c r="AA1227" s="140"/>
      <c r="AB1227" s="140"/>
      <c r="AC1227" s="140"/>
      <c r="AD1227" s="141"/>
      <c r="AE1227" s="141"/>
      <c r="AF1227" s="141"/>
      <c r="AG1227"/>
      <c r="AH1227"/>
      <c r="AI1227"/>
      <c r="AJ1227"/>
      <c r="AK1227" s="141"/>
    </row>
    <row r="1228" spans="11:37" x14ac:dyDescent="0.25">
      <c r="K1228" s="139"/>
      <c r="L1228"/>
      <c r="M1228" s="139"/>
      <c r="N1228" s="139"/>
      <c r="O1228"/>
      <c r="P1228" s="139"/>
      <c r="Q1228" s="139"/>
      <c r="R1228"/>
      <c r="S1228" s="139"/>
      <c r="T1228" s="139"/>
      <c r="U1228"/>
      <c r="V1228"/>
      <c r="W1228" s="140"/>
      <c r="X1228" s="140"/>
      <c r="Y1228" s="140"/>
      <c r="Z1228" s="140"/>
      <c r="AA1228" s="140"/>
      <c r="AB1228" s="140"/>
      <c r="AC1228" s="140"/>
      <c r="AD1228" s="141"/>
      <c r="AE1228" s="141"/>
      <c r="AF1228" s="141"/>
      <c r="AG1228"/>
      <c r="AH1228"/>
      <c r="AI1228"/>
      <c r="AJ1228"/>
      <c r="AK1228" s="141"/>
    </row>
    <row r="1229" spans="11:37" x14ac:dyDescent="0.25">
      <c r="K1229" s="139"/>
      <c r="L1229"/>
      <c r="M1229" s="139"/>
      <c r="N1229" s="139"/>
      <c r="O1229"/>
      <c r="P1229" s="139"/>
      <c r="Q1229" s="139"/>
      <c r="R1229"/>
      <c r="S1229" s="139"/>
      <c r="T1229" s="139"/>
      <c r="U1229"/>
      <c r="V1229"/>
      <c r="W1229" s="140"/>
      <c r="X1229" s="140"/>
      <c r="Y1229" s="140"/>
      <c r="Z1229" s="140"/>
      <c r="AA1229" s="140"/>
      <c r="AB1229" s="140"/>
      <c r="AC1229" s="140"/>
      <c r="AD1229" s="141"/>
      <c r="AE1229" s="141"/>
      <c r="AF1229" s="141"/>
      <c r="AG1229"/>
      <c r="AH1229"/>
      <c r="AI1229"/>
      <c r="AJ1229"/>
      <c r="AK1229" s="141"/>
    </row>
    <row r="1230" spans="11:37" x14ac:dyDescent="0.25">
      <c r="K1230" s="139"/>
      <c r="L1230"/>
      <c r="M1230" s="139"/>
      <c r="N1230" s="139"/>
      <c r="O1230"/>
      <c r="P1230" s="139"/>
      <c r="Q1230" s="139"/>
      <c r="R1230"/>
      <c r="S1230" s="139"/>
      <c r="T1230" s="139"/>
      <c r="U1230"/>
      <c r="V1230"/>
      <c r="W1230" s="140"/>
      <c r="X1230" s="140"/>
      <c r="Y1230" s="140"/>
      <c r="Z1230" s="140"/>
      <c r="AA1230" s="140"/>
      <c r="AB1230" s="140"/>
      <c r="AC1230" s="140"/>
      <c r="AD1230" s="141"/>
      <c r="AE1230" s="141"/>
      <c r="AF1230" s="141"/>
      <c r="AG1230"/>
      <c r="AH1230"/>
      <c r="AI1230"/>
      <c r="AJ1230"/>
      <c r="AK1230" s="141"/>
    </row>
    <row r="1231" spans="11:37" x14ac:dyDescent="0.25">
      <c r="K1231" s="139"/>
      <c r="L1231"/>
      <c r="M1231" s="139"/>
      <c r="N1231" s="139"/>
      <c r="O1231"/>
      <c r="P1231" s="139"/>
      <c r="Q1231" s="139"/>
      <c r="R1231"/>
      <c r="S1231" s="139"/>
      <c r="T1231" s="139"/>
      <c r="U1231"/>
      <c r="V1231"/>
      <c r="W1231" s="140"/>
      <c r="X1231" s="140"/>
      <c r="Y1231" s="140"/>
      <c r="Z1231" s="140"/>
      <c r="AA1231" s="140"/>
      <c r="AB1231" s="140"/>
      <c r="AC1231" s="140"/>
      <c r="AD1231" s="141"/>
      <c r="AE1231" s="141"/>
      <c r="AF1231" s="141"/>
      <c r="AG1231"/>
      <c r="AH1231"/>
      <c r="AI1231"/>
      <c r="AJ1231"/>
      <c r="AK1231" s="141"/>
    </row>
    <row r="1232" spans="11:37" x14ac:dyDescent="0.25">
      <c r="K1232" s="139"/>
      <c r="L1232"/>
      <c r="M1232" s="139"/>
      <c r="N1232" s="139"/>
      <c r="O1232"/>
      <c r="P1232" s="139"/>
      <c r="Q1232" s="139"/>
      <c r="R1232"/>
      <c r="S1232" s="139"/>
      <c r="T1232" s="139"/>
      <c r="U1232"/>
      <c r="V1232"/>
      <c r="W1232" s="140"/>
      <c r="X1232" s="140"/>
      <c r="Y1232" s="140"/>
      <c r="Z1232" s="140"/>
      <c r="AA1232" s="140"/>
      <c r="AB1232" s="140"/>
      <c r="AC1232" s="140"/>
      <c r="AD1232" s="141"/>
      <c r="AE1232" s="141"/>
      <c r="AF1232" s="141"/>
      <c r="AG1232"/>
      <c r="AH1232"/>
      <c r="AI1232"/>
      <c r="AJ1232"/>
      <c r="AK1232" s="141"/>
    </row>
    <row r="1233" spans="11:37" x14ac:dyDescent="0.25">
      <c r="K1233" s="139"/>
      <c r="L1233"/>
      <c r="M1233" s="139"/>
      <c r="N1233" s="139"/>
      <c r="O1233"/>
      <c r="P1233" s="139"/>
      <c r="Q1233" s="139"/>
      <c r="R1233"/>
      <c r="S1233" s="139"/>
      <c r="T1233" s="139"/>
      <c r="U1233"/>
      <c r="V1233"/>
      <c r="W1233" s="140"/>
      <c r="X1233" s="140"/>
      <c r="Y1233" s="140"/>
      <c r="Z1233" s="140"/>
      <c r="AA1233" s="140"/>
      <c r="AB1233" s="140"/>
      <c r="AC1233" s="140"/>
      <c r="AD1233" s="141"/>
      <c r="AE1233" s="141"/>
      <c r="AF1233" s="141"/>
      <c r="AG1233"/>
      <c r="AH1233"/>
      <c r="AI1233"/>
      <c r="AJ1233"/>
      <c r="AK1233" s="141"/>
    </row>
    <row r="1234" spans="11:37" x14ac:dyDescent="0.25">
      <c r="K1234" s="139"/>
      <c r="L1234"/>
      <c r="M1234" s="139"/>
      <c r="N1234" s="139"/>
      <c r="O1234"/>
      <c r="P1234" s="139"/>
      <c r="Q1234" s="139"/>
      <c r="R1234"/>
      <c r="S1234" s="139"/>
      <c r="T1234" s="139"/>
      <c r="U1234"/>
      <c r="V1234"/>
      <c r="W1234" s="140"/>
      <c r="X1234" s="140"/>
      <c r="Y1234" s="140"/>
      <c r="Z1234" s="140"/>
      <c r="AA1234" s="140"/>
      <c r="AB1234" s="140"/>
      <c r="AC1234" s="140"/>
      <c r="AD1234" s="141"/>
      <c r="AE1234" s="141"/>
      <c r="AF1234" s="141"/>
      <c r="AG1234"/>
      <c r="AH1234"/>
      <c r="AI1234"/>
      <c r="AJ1234"/>
      <c r="AK1234" s="141"/>
    </row>
    <row r="1235" spans="11:37" x14ac:dyDescent="0.25">
      <c r="K1235" s="139"/>
      <c r="L1235"/>
      <c r="M1235" s="139"/>
      <c r="N1235" s="139"/>
      <c r="O1235"/>
      <c r="P1235" s="139"/>
      <c r="Q1235" s="139"/>
      <c r="R1235"/>
      <c r="S1235" s="139"/>
      <c r="T1235" s="139"/>
      <c r="U1235"/>
      <c r="V1235"/>
      <c r="W1235" s="140"/>
      <c r="X1235" s="140"/>
      <c r="Y1235" s="140"/>
      <c r="Z1235" s="140"/>
      <c r="AA1235" s="140"/>
      <c r="AB1235" s="140"/>
      <c r="AC1235" s="140"/>
      <c r="AD1235" s="141"/>
      <c r="AE1235" s="141"/>
      <c r="AF1235" s="141"/>
      <c r="AG1235"/>
      <c r="AH1235"/>
      <c r="AI1235"/>
      <c r="AJ1235"/>
      <c r="AK1235" s="141"/>
    </row>
    <row r="1236" spans="11:37" x14ac:dyDescent="0.25">
      <c r="K1236" s="139"/>
      <c r="L1236"/>
      <c r="M1236" s="139"/>
      <c r="N1236" s="139"/>
      <c r="O1236"/>
      <c r="P1236" s="139"/>
      <c r="Q1236" s="139"/>
      <c r="R1236"/>
      <c r="S1236" s="139"/>
      <c r="T1236" s="139"/>
      <c r="U1236"/>
      <c r="V1236"/>
      <c r="W1236" s="140"/>
      <c r="X1236" s="140"/>
      <c r="Y1236" s="140"/>
      <c r="Z1236" s="140"/>
      <c r="AA1236" s="140"/>
      <c r="AB1236" s="140"/>
      <c r="AC1236" s="140"/>
      <c r="AD1236" s="141"/>
      <c r="AE1236" s="141"/>
      <c r="AF1236" s="141"/>
      <c r="AG1236"/>
      <c r="AH1236"/>
      <c r="AI1236"/>
      <c r="AJ1236"/>
      <c r="AK1236" s="141"/>
    </row>
    <row r="1237" spans="11:37" x14ac:dyDescent="0.25">
      <c r="K1237" s="139"/>
      <c r="L1237"/>
      <c r="M1237" s="139"/>
      <c r="N1237" s="139"/>
      <c r="O1237"/>
      <c r="P1237" s="139"/>
      <c r="Q1237" s="139"/>
      <c r="R1237"/>
      <c r="S1237" s="139"/>
      <c r="T1237" s="139"/>
      <c r="U1237"/>
      <c r="V1237"/>
      <c r="W1237" s="140"/>
      <c r="X1237" s="140"/>
      <c r="Y1237" s="140"/>
      <c r="Z1237" s="140"/>
      <c r="AA1237" s="140"/>
      <c r="AB1237" s="140"/>
      <c r="AC1237" s="140"/>
      <c r="AD1237" s="141"/>
      <c r="AE1237" s="141"/>
      <c r="AF1237" s="141"/>
      <c r="AG1237"/>
      <c r="AH1237"/>
      <c r="AI1237"/>
      <c r="AJ1237"/>
      <c r="AK1237" s="141"/>
    </row>
    <row r="1238" spans="11:37" x14ac:dyDescent="0.25">
      <c r="K1238" s="139"/>
      <c r="L1238"/>
      <c r="M1238" s="139"/>
      <c r="N1238" s="139"/>
      <c r="O1238"/>
      <c r="P1238" s="139"/>
      <c r="Q1238" s="139"/>
      <c r="R1238"/>
      <c r="S1238" s="139"/>
      <c r="T1238" s="139"/>
      <c r="U1238"/>
      <c r="V1238"/>
      <c r="W1238" s="140"/>
      <c r="X1238" s="140"/>
      <c r="Y1238" s="140"/>
      <c r="Z1238" s="140"/>
      <c r="AA1238" s="140"/>
      <c r="AB1238" s="140"/>
      <c r="AC1238" s="140"/>
      <c r="AD1238" s="141"/>
      <c r="AE1238" s="141"/>
      <c r="AF1238" s="141"/>
      <c r="AG1238"/>
      <c r="AH1238"/>
      <c r="AI1238"/>
      <c r="AJ1238"/>
      <c r="AK1238" s="141"/>
    </row>
    <row r="1239" spans="11:37" x14ac:dyDescent="0.25">
      <c r="K1239" s="139"/>
      <c r="L1239"/>
      <c r="M1239" s="139"/>
      <c r="N1239" s="139"/>
      <c r="O1239"/>
      <c r="P1239" s="139"/>
      <c r="Q1239" s="139"/>
      <c r="R1239"/>
      <c r="S1239" s="139"/>
      <c r="T1239" s="139"/>
      <c r="U1239"/>
      <c r="V1239"/>
      <c r="W1239" s="140"/>
      <c r="X1239" s="140"/>
      <c r="Y1239" s="140"/>
      <c r="Z1239" s="140"/>
      <c r="AA1239" s="140"/>
      <c r="AB1239" s="140"/>
      <c r="AC1239" s="140"/>
      <c r="AD1239" s="141"/>
      <c r="AE1239" s="141"/>
      <c r="AF1239" s="141"/>
      <c r="AG1239"/>
      <c r="AH1239"/>
      <c r="AI1239"/>
      <c r="AJ1239"/>
      <c r="AK1239" s="141"/>
    </row>
    <row r="1240" spans="11:37" x14ac:dyDescent="0.25">
      <c r="K1240" s="139"/>
      <c r="L1240"/>
      <c r="M1240" s="139"/>
      <c r="N1240" s="139"/>
      <c r="O1240"/>
      <c r="P1240" s="139"/>
      <c r="Q1240" s="139"/>
      <c r="R1240"/>
      <c r="S1240" s="139"/>
      <c r="T1240" s="139"/>
      <c r="U1240"/>
      <c r="V1240"/>
      <c r="W1240" s="140"/>
      <c r="X1240" s="140"/>
      <c r="Y1240" s="140"/>
      <c r="Z1240" s="140"/>
      <c r="AA1240" s="140"/>
      <c r="AB1240" s="140"/>
      <c r="AC1240" s="140"/>
      <c r="AD1240" s="141"/>
      <c r="AE1240" s="141"/>
      <c r="AF1240" s="141"/>
      <c r="AG1240"/>
      <c r="AH1240"/>
      <c r="AI1240"/>
      <c r="AJ1240"/>
      <c r="AK1240" s="141"/>
    </row>
    <row r="1241" spans="11:37" x14ac:dyDescent="0.25">
      <c r="K1241" s="139"/>
      <c r="L1241"/>
      <c r="M1241" s="139"/>
      <c r="N1241" s="139"/>
      <c r="O1241"/>
      <c r="P1241" s="139"/>
      <c r="Q1241" s="139"/>
      <c r="R1241"/>
      <c r="S1241" s="139"/>
      <c r="T1241" s="139"/>
      <c r="U1241"/>
      <c r="V1241"/>
      <c r="W1241" s="140"/>
      <c r="X1241" s="140"/>
      <c r="Y1241" s="140"/>
      <c r="Z1241" s="140"/>
      <c r="AA1241" s="140"/>
      <c r="AB1241" s="140"/>
      <c r="AC1241" s="140"/>
      <c r="AD1241" s="141"/>
      <c r="AE1241" s="141"/>
      <c r="AF1241" s="141"/>
      <c r="AG1241"/>
      <c r="AH1241"/>
      <c r="AI1241"/>
      <c r="AJ1241"/>
      <c r="AK1241" s="141"/>
    </row>
    <row r="1242" spans="11:37" x14ac:dyDescent="0.25">
      <c r="K1242" s="139"/>
      <c r="L1242"/>
      <c r="M1242" s="139"/>
      <c r="N1242" s="139"/>
      <c r="O1242"/>
      <c r="P1242" s="139"/>
      <c r="Q1242" s="139"/>
      <c r="R1242"/>
      <c r="S1242" s="139"/>
      <c r="T1242" s="139"/>
      <c r="U1242"/>
      <c r="V1242"/>
      <c r="W1242" s="140"/>
      <c r="X1242" s="140"/>
      <c r="Y1242" s="140"/>
      <c r="Z1242" s="140"/>
      <c r="AA1242" s="140"/>
      <c r="AB1242" s="140"/>
      <c r="AC1242" s="140"/>
      <c r="AD1242" s="141"/>
      <c r="AE1242" s="141"/>
      <c r="AF1242" s="141"/>
      <c r="AG1242"/>
      <c r="AH1242"/>
      <c r="AI1242"/>
      <c r="AJ1242"/>
      <c r="AK1242" s="141"/>
    </row>
    <row r="1243" spans="11:37" x14ac:dyDescent="0.25">
      <c r="K1243" s="139"/>
      <c r="L1243"/>
      <c r="M1243" s="139"/>
      <c r="N1243" s="139"/>
      <c r="O1243"/>
      <c r="P1243" s="139"/>
      <c r="Q1243" s="139"/>
      <c r="R1243"/>
      <c r="S1243" s="139"/>
      <c r="T1243" s="139"/>
      <c r="U1243"/>
      <c r="V1243"/>
      <c r="W1243" s="140"/>
      <c r="X1243" s="140"/>
      <c r="Y1243" s="140"/>
      <c r="Z1243" s="140"/>
      <c r="AA1243" s="140"/>
      <c r="AB1243" s="140"/>
      <c r="AC1243" s="140"/>
      <c r="AD1243" s="141"/>
      <c r="AE1243" s="141"/>
      <c r="AF1243" s="141"/>
      <c r="AG1243"/>
      <c r="AH1243"/>
      <c r="AI1243"/>
      <c r="AJ1243"/>
      <c r="AK1243" s="141"/>
    </row>
    <row r="1244" spans="11:37" x14ac:dyDescent="0.25">
      <c r="K1244" s="139"/>
      <c r="L1244"/>
      <c r="M1244" s="139"/>
      <c r="N1244" s="139"/>
      <c r="O1244"/>
      <c r="P1244" s="139"/>
      <c r="Q1244" s="139"/>
      <c r="R1244"/>
      <c r="S1244" s="139"/>
      <c r="T1244" s="139"/>
      <c r="U1244"/>
      <c r="V1244"/>
      <c r="W1244" s="140"/>
      <c r="X1244" s="140"/>
      <c r="Y1244" s="140"/>
      <c r="Z1244" s="140"/>
      <c r="AA1244" s="140"/>
      <c r="AB1244" s="140"/>
      <c r="AC1244" s="140"/>
      <c r="AD1244" s="141"/>
      <c r="AE1244" s="141"/>
      <c r="AF1244" s="141"/>
      <c r="AG1244"/>
      <c r="AH1244"/>
      <c r="AI1244"/>
      <c r="AJ1244"/>
      <c r="AK1244" s="141"/>
    </row>
    <row r="1245" spans="11:37" x14ac:dyDescent="0.25">
      <c r="K1245" s="139"/>
      <c r="L1245"/>
      <c r="M1245" s="139"/>
      <c r="N1245" s="139"/>
      <c r="O1245"/>
      <c r="P1245" s="139"/>
      <c r="Q1245" s="139"/>
      <c r="R1245"/>
      <c r="S1245" s="139"/>
      <c r="T1245" s="139"/>
      <c r="U1245"/>
      <c r="V1245"/>
      <c r="W1245" s="140"/>
      <c r="X1245" s="140"/>
      <c r="Y1245" s="140"/>
      <c r="Z1245" s="140"/>
      <c r="AA1245" s="140"/>
      <c r="AB1245" s="140"/>
      <c r="AC1245" s="140"/>
      <c r="AD1245" s="141"/>
      <c r="AE1245" s="141"/>
      <c r="AF1245" s="141"/>
      <c r="AG1245"/>
      <c r="AH1245"/>
      <c r="AI1245"/>
      <c r="AJ1245"/>
      <c r="AK1245" s="141"/>
    </row>
    <row r="1246" spans="11:37" x14ac:dyDescent="0.25">
      <c r="K1246" s="139"/>
      <c r="L1246"/>
      <c r="M1246" s="139"/>
      <c r="N1246" s="139"/>
      <c r="O1246"/>
      <c r="P1246" s="139"/>
      <c r="Q1246" s="139"/>
      <c r="R1246"/>
      <c r="S1246" s="139"/>
      <c r="T1246" s="139"/>
      <c r="U1246"/>
      <c r="V1246"/>
      <c r="W1246" s="140"/>
      <c r="X1246" s="140"/>
      <c r="Y1246" s="140"/>
      <c r="Z1246" s="140"/>
      <c r="AA1246" s="140"/>
      <c r="AB1246" s="140"/>
      <c r="AC1246" s="140"/>
      <c r="AD1246" s="141"/>
      <c r="AE1246" s="141"/>
      <c r="AF1246" s="141"/>
      <c r="AG1246"/>
      <c r="AH1246"/>
      <c r="AI1246"/>
      <c r="AJ1246"/>
      <c r="AK1246" s="141"/>
    </row>
    <row r="1247" spans="11:37" x14ac:dyDescent="0.25">
      <c r="K1247" s="139"/>
      <c r="L1247"/>
      <c r="M1247" s="139"/>
      <c r="N1247" s="139"/>
      <c r="O1247"/>
      <c r="P1247" s="139"/>
      <c r="Q1247" s="139"/>
      <c r="R1247"/>
      <c r="S1247" s="139"/>
      <c r="T1247" s="139"/>
      <c r="U1247"/>
      <c r="V1247"/>
      <c r="W1247" s="140"/>
      <c r="X1247" s="140"/>
      <c r="Y1247" s="140"/>
      <c r="Z1247" s="140"/>
      <c r="AA1247" s="140"/>
      <c r="AB1247" s="140"/>
      <c r="AC1247" s="140"/>
      <c r="AD1247" s="141"/>
      <c r="AE1247" s="141"/>
      <c r="AF1247" s="141"/>
      <c r="AG1247"/>
      <c r="AH1247"/>
      <c r="AI1247"/>
      <c r="AJ1247"/>
      <c r="AK1247" s="141"/>
    </row>
    <row r="1248" spans="11:37" x14ac:dyDescent="0.25">
      <c r="K1248" s="139"/>
      <c r="L1248"/>
      <c r="M1248" s="139"/>
      <c r="N1248" s="139"/>
      <c r="O1248"/>
      <c r="P1248" s="139"/>
      <c r="Q1248" s="139"/>
      <c r="R1248"/>
      <c r="S1248" s="139"/>
      <c r="T1248" s="139"/>
      <c r="U1248"/>
      <c r="V1248"/>
      <c r="W1248" s="140"/>
      <c r="X1248" s="140"/>
      <c r="Y1248" s="140"/>
      <c r="Z1248" s="140"/>
      <c r="AA1248" s="140"/>
      <c r="AB1248" s="140"/>
      <c r="AC1248" s="140"/>
      <c r="AD1248" s="141"/>
      <c r="AE1248" s="141"/>
      <c r="AF1248" s="141"/>
      <c r="AG1248"/>
      <c r="AH1248"/>
      <c r="AI1248"/>
      <c r="AJ1248"/>
      <c r="AK1248" s="141"/>
    </row>
    <row r="1249" spans="11:37" x14ac:dyDescent="0.25">
      <c r="K1249" s="139"/>
      <c r="L1249"/>
      <c r="M1249" s="139"/>
      <c r="N1249" s="139"/>
      <c r="O1249"/>
      <c r="P1249" s="139"/>
      <c r="Q1249" s="139"/>
      <c r="R1249"/>
      <c r="S1249" s="139"/>
      <c r="T1249" s="139"/>
      <c r="U1249"/>
      <c r="V1249"/>
      <c r="W1249" s="140"/>
      <c r="X1249" s="140"/>
      <c r="Y1249" s="140"/>
      <c r="Z1249" s="140"/>
      <c r="AA1249" s="140"/>
      <c r="AB1249" s="140"/>
      <c r="AC1249" s="140"/>
      <c r="AD1249" s="141"/>
      <c r="AE1249" s="141"/>
      <c r="AF1249" s="141"/>
      <c r="AG1249"/>
      <c r="AH1249"/>
      <c r="AI1249"/>
      <c r="AJ1249"/>
      <c r="AK1249" s="141"/>
    </row>
    <row r="1250" spans="11:37" x14ac:dyDescent="0.25">
      <c r="K1250" s="139"/>
      <c r="L1250"/>
      <c r="M1250" s="139"/>
      <c r="N1250" s="139"/>
      <c r="O1250"/>
      <c r="P1250" s="139"/>
      <c r="Q1250" s="139"/>
      <c r="R1250"/>
      <c r="S1250" s="139"/>
      <c r="T1250" s="139"/>
      <c r="U1250"/>
      <c r="V1250"/>
      <c r="W1250" s="140"/>
      <c r="X1250" s="140"/>
      <c r="Y1250" s="140"/>
      <c r="Z1250" s="140"/>
      <c r="AA1250" s="140"/>
      <c r="AB1250" s="140"/>
      <c r="AC1250" s="140"/>
      <c r="AD1250" s="141"/>
      <c r="AE1250" s="141"/>
      <c r="AF1250" s="141"/>
      <c r="AG1250"/>
      <c r="AH1250"/>
      <c r="AI1250"/>
      <c r="AJ1250"/>
      <c r="AK1250" s="141"/>
    </row>
    <row r="1251" spans="11:37" x14ac:dyDescent="0.25">
      <c r="K1251" s="139"/>
      <c r="L1251"/>
      <c r="M1251" s="139"/>
      <c r="N1251" s="139"/>
      <c r="O1251"/>
      <c r="P1251" s="139"/>
      <c r="Q1251" s="139"/>
      <c r="R1251"/>
      <c r="S1251" s="139"/>
      <c r="T1251" s="139"/>
      <c r="U1251"/>
      <c r="V1251"/>
      <c r="W1251" s="140"/>
      <c r="X1251" s="140"/>
      <c r="Y1251" s="140"/>
      <c r="Z1251" s="140"/>
      <c r="AA1251" s="140"/>
      <c r="AB1251" s="140"/>
      <c r="AC1251" s="140"/>
      <c r="AD1251" s="141"/>
      <c r="AE1251" s="141"/>
      <c r="AF1251" s="141"/>
      <c r="AG1251"/>
      <c r="AH1251"/>
      <c r="AI1251"/>
      <c r="AJ1251"/>
      <c r="AK1251" s="141"/>
    </row>
    <row r="1252" spans="11:37" x14ac:dyDescent="0.25">
      <c r="K1252" s="139"/>
      <c r="L1252"/>
      <c r="M1252" s="139"/>
      <c r="N1252" s="139"/>
      <c r="O1252"/>
      <c r="P1252" s="139"/>
      <c r="Q1252" s="139"/>
      <c r="R1252"/>
      <c r="S1252" s="139"/>
      <c r="T1252" s="139"/>
      <c r="U1252"/>
      <c r="V1252"/>
      <c r="W1252" s="140"/>
      <c r="X1252" s="140"/>
      <c r="Y1252" s="140"/>
      <c r="Z1252" s="140"/>
      <c r="AA1252" s="140"/>
      <c r="AB1252" s="140"/>
      <c r="AC1252" s="140"/>
      <c r="AD1252" s="141"/>
      <c r="AE1252" s="141"/>
      <c r="AF1252" s="141"/>
      <c r="AG1252"/>
      <c r="AH1252"/>
      <c r="AI1252"/>
      <c r="AJ1252"/>
      <c r="AK1252" s="141"/>
    </row>
    <row r="1253" spans="11:37" x14ac:dyDescent="0.25">
      <c r="K1253" s="139"/>
      <c r="L1253"/>
      <c r="M1253" s="139"/>
      <c r="N1253" s="139"/>
      <c r="O1253"/>
      <c r="P1253" s="139"/>
      <c r="Q1253" s="139"/>
      <c r="R1253"/>
      <c r="S1253" s="139"/>
      <c r="T1253" s="139"/>
      <c r="U1253"/>
      <c r="V1253"/>
      <c r="W1253" s="140"/>
      <c r="X1253" s="140"/>
      <c r="Y1253" s="140"/>
      <c r="Z1253" s="140"/>
      <c r="AA1253" s="140"/>
      <c r="AB1253" s="140"/>
      <c r="AC1253" s="140"/>
      <c r="AD1253" s="141"/>
      <c r="AE1253" s="141"/>
      <c r="AF1253" s="141"/>
      <c r="AG1253"/>
      <c r="AH1253"/>
      <c r="AI1253"/>
      <c r="AJ1253"/>
      <c r="AK1253" s="141"/>
    </row>
    <row r="1254" spans="11:37" x14ac:dyDescent="0.25">
      <c r="K1254" s="139"/>
      <c r="L1254"/>
      <c r="M1254" s="139"/>
      <c r="N1254" s="139"/>
      <c r="O1254"/>
      <c r="P1254" s="139"/>
      <c r="Q1254" s="139"/>
      <c r="R1254"/>
      <c r="S1254" s="139"/>
      <c r="T1254" s="139"/>
      <c r="U1254"/>
      <c r="V1254"/>
      <c r="W1254" s="140"/>
      <c r="X1254" s="140"/>
      <c r="Y1254" s="140"/>
      <c r="Z1254" s="140"/>
      <c r="AA1254" s="140"/>
      <c r="AB1254" s="140"/>
      <c r="AC1254" s="140"/>
      <c r="AD1254" s="141"/>
      <c r="AE1254" s="141"/>
      <c r="AF1254" s="141"/>
      <c r="AG1254"/>
      <c r="AH1254"/>
      <c r="AI1254"/>
      <c r="AJ1254"/>
      <c r="AK1254" s="141"/>
    </row>
    <row r="1255" spans="11:37" x14ac:dyDescent="0.25">
      <c r="K1255" s="139"/>
      <c r="L1255"/>
      <c r="M1255" s="139"/>
      <c r="N1255" s="139"/>
      <c r="O1255"/>
      <c r="P1255" s="139"/>
      <c r="Q1255" s="139"/>
      <c r="R1255"/>
      <c r="S1255" s="139"/>
      <c r="T1255" s="139"/>
      <c r="U1255"/>
      <c r="V1255"/>
      <c r="W1255" s="140"/>
      <c r="X1255" s="140"/>
      <c r="Y1255" s="140"/>
      <c r="Z1255" s="140"/>
      <c r="AA1255" s="140"/>
      <c r="AB1255" s="140"/>
      <c r="AC1255" s="140"/>
      <c r="AD1255" s="141"/>
      <c r="AE1255" s="141"/>
      <c r="AF1255" s="141"/>
      <c r="AG1255"/>
      <c r="AH1255"/>
      <c r="AI1255"/>
      <c r="AJ1255"/>
      <c r="AK1255" s="141"/>
    </row>
    <row r="1256" spans="11:37" x14ac:dyDescent="0.25">
      <c r="K1256" s="139"/>
      <c r="L1256"/>
      <c r="M1256" s="139"/>
      <c r="N1256" s="139"/>
      <c r="O1256"/>
      <c r="P1256" s="139"/>
      <c r="Q1256" s="139"/>
      <c r="R1256"/>
      <c r="S1256" s="139"/>
      <c r="T1256" s="139"/>
      <c r="U1256"/>
      <c r="V1256"/>
      <c r="W1256" s="140"/>
      <c r="X1256" s="140"/>
      <c r="Y1256" s="140"/>
      <c r="Z1256" s="140"/>
      <c r="AA1256" s="140"/>
      <c r="AB1256" s="140"/>
      <c r="AC1256" s="140"/>
      <c r="AD1256" s="141"/>
      <c r="AE1256" s="141"/>
      <c r="AF1256" s="141"/>
      <c r="AG1256"/>
      <c r="AH1256"/>
      <c r="AI1256"/>
      <c r="AJ1256"/>
      <c r="AK1256" s="141"/>
    </row>
    <row r="1257" spans="11:37" x14ac:dyDescent="0.25">
      <c r="K1257" s="139"/>
      <c r="L1257"/>
      <c r="M1257" s="139"/>
      <c r="N1257" s="139"/>
      <c r="O1257"/>
      <c r="P1257" s="139"/>
      <c r="Q1257" s="139"/>
      <c r="R1257"/>
      <c r="S1257" s="139"/>
      <c r="T1257" s="139"/>
      <c r="U1257"/>
      <c r="V1257"/>
      <c r="W1257" s="140"/>
      <c r="X1257" s="140"/>
      <c r="Y1257" s="140"/>
      <c r="Z1257" s="140"/>
      <c r="AA1257" s="140"/>
      <c r="AB1257" s="140"/>
      <c r="AC1257" s="140"/>
      <c r="AD1257" s="141"/>
      <c r="AE1257" s="141"/>
      <c r="AF1257" s="141"/>
      <c r="AG1257"/>
      <c r="AH1257"/>
      <c r="AI1257"/>
      <c r="AJ1257"/>
      <c r="AK1257" s="141"/>
    </row>
    <row r="1258" spans="11:37" x14ac:dyDescent="0.25">
      <c r="K1258" s="139"/>
      <c r="L1258"/>
      <c r="M1258" s="139"/>
      <c r="N1258" s="139"/>
      <c r="O1258"/>
      <c r="P1258" s="139"/>
      <c r="Q1258" s="139"/>
      <c r="R1258"/>
      <c r="S1258" s="139"/>
      <c r="T1258" s="139"/>
      <c r="U1258"/>
      <c r="V1258"/>
      <c r="W1258" s="140"/>
      <c r="X1258" s="140"/>
      <c r="Y1258" s="140"/>
      <c r="Z1258" s="140"/>
      <c r="AA1258" s="140"/>
      <c r="AB1258" s="140"/>
      <c r="AC1258" s="140"/>
      <c r="AD1258" s="141"/>
      <c r="AE1258" s="141"/>
      <c r="AF1258" s="141"/>
      <c r="AG1258"/>
      <c r="AH1258"/>
      <c r="AI1258"/>
      <c r="AJ1258"/>
      <c r="AK1258" s="141"/>
    </row>
    <row r="1259" spans="11:37" x14ac:dyDescent="0.25">
      <c r="K1259" s="139"/>
      <c r="L1259"/>
      <c r="M1259" s="139"/>
      <c r="N1259" s="139"/>
      <c r="O1259"/>
      <c r="P1259" s="139"/>
      <c r="Q1259" s="139"/>
      <c r="R1259"/>
      <c r="S1259" s="139"/>
      <c r="T1259" s="139"/>
      <c r="U1259"/>
      <c r="V1259"/>
      <c r="W1259" s="140"/>
      <c r="X1259" s="140"/>
      <c r="Y1259" s="140"/>
      <c r="Z1259" s="140"/>
      <c r="AA1259" s="140"/>
      <c r="AB1259" s="140"/>
      <c r="AC1259" s="140"/>
      <c r="AD1259" s="141"/>
      <c r="AE1259" s="141"/>
      <c r="AF1259" s="141"/>
      <c r="AG1259"/>
      <c r="AH1259"/>
      <c r="AI1259"/>
      <c r="AJ1259"/>
      <c r="AK1259" s="141"/>
    </row>
    <row r="1260" spans="11:37" x14ac:dyDescent="0.25">
      <c r="K1260" s="139"/>
      <c r="L1260"/>
      <c r="M1260" s="139"/>
      <c r="N1260" s="139"/>
      <c r="O1260"/>
      <c r="P1260" s="139"/>
      <c r="Q1260" s="139"/>
      <c r="R1260"/>
      <c r="S1260" s="139"/>
      <c r="T1260" s="139"/>
      <c r="U1260"/>
      <c r="V1260"/>
      <c r="W1260" s="140"/>
      <c r="X1260" s="140"/>
      <c r="Y1260" s="140"/>
      <c r="Z1260" s="140"/>
      <c r="AA1260" s="140"/>
      <c r="AB1260" s="140"/>
      <c r="AC1260" s="140"/>
      <c r="AD1260" s="141"/>
      <c r="AE1260" s="141"/>
      <c r="AF1260" s="141"/>
      <c r="AG1260"/>
      <c r="AH1260"/>
      <c r="AI1260"/>
      <c r="AJ1260"/>
      <c r="AK1260" s="141"/>
    </row>
    <row r="1261" spans="11:37" x14ac:dyDescent="0.25">
      <c r="K1261" s="139"/>
      <c r="L1261"/>
      <c r="M1261" s="139"/>
      <c r="N1261" s="139"/>
      <c r="O1261"/>
      <c r="P1261" s="139"/>
      <c r="Q1261" s="139"/>
      <c r="R1261"/>
      <c r="S1261" s="139"/>
      <c r="T1261" s="139"/>
      <c r="U1261"/>
      <c r="V1261"/>
      <c r="W1261" s="140"/>
      <c r="X1261" s="140"/>
      <c r="Y1261" s="140"/>
      <c r="Z1261" s="140"/>
      <c r="AA1261" s="140"/>
      <c r="AB1261" s="140"/>
      <c r="AC1261" s="140"/>
      <c r="AD1261" s="141"/>
      <c r="AE1261" s="141"/>
      <c r="AF1261" s="141"/>
      <c r="AG1261"/>
      <c r="AH1261"/>
      <c r="AI1261"/>
      <c r="AJ1261"/>
      <c r="AK1261" s="141"/>
    </row>
    <row r="1262" spans="11:37" x14ac:dyDescent="0.25">
      <c r="K1262" s="139"/>
      <c r="L1262"/>
      <c r="M1262" s="139"/>
      <c r="N1262" s="139"/>
      <c r="O1262"/>
      <c r="P1262" s="139"/>
      <c r="Q1262" s="139"/>
      <c r="R1262"/>
      <c r="S1262" s="139"/>
      <c r="T1262" s="139"/>
      <c r="U1262"/>
      <c r="V1262"/>
      <c r="W1262" s="140"/>
      <c r="X1262" s="140"/>
      <c r="Y1262" s="140"/>
      <c r="Z1262" s="140"/>
      <c r="AA1262" s="140"/>
      <c r="AB1262" s="140"/>
      <c r="AC1262" s="140"/>
      <c r="AD1262" s="141"/>
      <c r="AE1262" s="141"/>
      <c r="AF1262" s="141"/>
      <c r="AG1262"/>
      <c r="AH1262"/>
      <c r="AI1262"/>
      <c r="AJ1262"/>
      <c r="AK1262" s="141"/>
    </row>
    <row r="1263" spans="11:37" x14ac:dyDescent="0.25">
      <c r="K1263" s="139"/>
      <c r="L1263"/>
      <c r="M1263" s="139"/>
      <c r="N1263" s="139"/>
      <c r="O1263"/>
      <c r="P1263" s="139"/>
      <c r="Q1263" s="139"/>
      <c r="R1263"/>
      <c r="S1263" s="139"/>
      <c r="T1263" s="139"/>
      <c r="U1263"/>
      <c r="V1263"/>
      <c r="W1263" s="140"/>
      <c r="X1263" s="140"/>
      <c r="Y1263" s="140"/>
      <c r="Z1263" s="140"/>
      <c r="AA1263" s="140"/>
      <c r="AB1263" s="140"/>
      <c r="AC1263" s="140"/>
      <c r="AD1263" s="141"/>
      <c r="AE1263" s="141"/>
      <c r="AF1263" s="141"/>
      <c r="AG1263"/>
      <c r="AH1263"/>
      <c r="AI1263"/>
      <c r="AJ1263"/>
      <c r="AK1263" s="141"/>
    </row>
    <row r="1264" spans="11:37" x14ac:dyDescent="0.25">
      <c r="K1264" s="139"/>
      <c r="L1264"/>
      <c r="M1264" s="139"/>
      <c r="N1264" s="139"/>
      <c r="O1264"/>
      <c r="P1264" s="139"/>
      <c r="Q1264" s="139"/>
      <c r="R1264"/>
      <c r="S1264" s="139"/>
      <c r="T1264" s="139"/>
      <c r="U1264"/>
      <c r="V1264"/>
      <c r="W1264" s="140"/>
      <c r="X1264" s="140"/>
      <c r="Y1264" s="140"/>
      <c r="Z1264" s="140"/>
      <c r="AA1264" s="140"/>
      <c r="AB1264" s="140"/>
      <c r="AC1264" s="140"/>
      <c r="AD1264" s="141"/>
      <c r="AE1264" s="141"/>
      <c r="AF1264" s="141"/>
      <c r="AG1264"/>
      <c r="AH1264"/>
      <c r="AI1264"/>
      <c r="AJ1264"/>
      <c r="AK1264" s="141"/>
    </row>
    <row r="1265" spans="11:37" x14ac:dyDescent="0.25">
      <c r="K1265" s="139"/>
      <c r="L1265"/>
      <c r="M1265" s="139"/>
      <c r="N1265" s="139"/>
      <c r="O1265"/>
      <c r="P1265" s="139"/>
      <c r="Q1265" s="139"/>
      <c r="R1265"/>
      <c r="S1265" s="139"/>
      <c r="T1265" s="139"/>
      <c r="U1265"/>
      <c r="V1265"/>
      <c r="W1265" s="140"/>
      <c r="X1265" s="140"/>
      <c r="Y1265" s="140"/>
      <c r="Z1265" s="140"/>
      <c r="AA1265" s="140"/>
      <c r="AB1265" s="140"/>
      <c r="AC1265" s="140"/>
      <c r="AD1265" s="141"/>
      <c r="AE1265" s="141"/>
      <c r="AF1265" s="141"/>
      <c r="AG1265"/>
      <c r="AH1265"/>
      <c r="AI1265"/>
      <c r="AJ1265"/>
      <c r="AK1265" s="141"/>
    </row>
    <row r="1266" spans="11:37" x14ac:dyDescent="0.25">
      <c r="K1266" s="139"/>
      <c r="L1266"/>
      <c r="M1266" s="139"/>
      <c r="N1266" s="139"/>
      <c r="O1266"/>
      <c r="P1266" s="139"/>
      <c r="Q1266" s="139"/>
      <c r="R1266"/>
      <c r="S1266" s="139"/>
      <c r="T1266" s="139"/>
      <c r="U1266"/>
      <c r="V1266"/>
      <c r="W1266" s="140"/>
      <c r="X1266" s="140"/>
      <c r="Y1266" s="140"/>
      <c r="Z1266" s="140"/>
      <c r="AA1266" s="140"/>
      <c r="AB1266" s="140"/>
      <c r="AC1266" s="140"/>
      <c r="AD1266" s="141"/>
      <c r="AE1266" s="141"/>
      <c r="AF1266" s="141"/>
      <c r="AG1266"/>
      <c r="AH1266"/>
      <c r="AI1266"/>
      <c r="AJ1266"/>
      <c r="AK1266" s="141"/>
    </row>
    <row r="1267" spans="11:37" x14ac:dyDescent="0.25">
      <c r="K1267" s="139"/>
      <c r="L1267"/>
      <c r="M1267" s="139"/>
      <c r="N1267" s="139"/>
      <c r="O1267"/>
      <c r="P1267" s="139"/>
      <c r="Q1267" s="139"/>
      <c r="R1267"/>
      <c r="S1267" s="139"/>
      <c r="T1267" s="139"/>
      <c r="U1267"/>
      <c r="V1267"/>
      <c r="W1267" s="140"/>
      <c r="X1267" s="140"/>
      <c r="Y1267" s="140"/>
      <c r="Z1267" s="140"/>
      <c r="AA1267" s="140"/>
      <c r="AB1267" s="140"/>
      <c r="AC1267" s="140"/>
      <c r="AD1267" s="141"/>
      <c r="AE1267" s="141"/>
      <c r="AF1267" s="141"/>
      <c r="AG1267"/>
      <c r="AH1267"/>
      <c r="AI1267"/>
      <c r="AJ1267"/>
      <c r="AK1267" s="141"/>
    </row>
    <row r="1268" spans="11:37" x14ac:dyDescent="0.25">
      <c r="K1268" s="139"/>
      <c r="L1268"/>
      <c r="M1268" s="139"/>
      <c r="N1268" s="139"/>
      <c r="O1268"/>
      <c r="P1268" s="139"/>
      <c r="Q1268" s="139"/>
      <c r="R1268"/>
      <c r="S1268" s="139"/>
      <c r="T1268" s="139"/>
      <c r="U1268"/>
      <c r="V1268"/>
      <c r="W1268" s="140"/>
      <c r="X1268" s="140"/>
      <c r="Y1268" s="140"/>
      <c r="Z1268" s="140"/>
      <c r="AA1268" s="140"/>
      <c r="AB1268" s="140"/>
      <c r="AC1268" s="140"/>
      <c r="AD1268" s="141"/>
      <c r="AE1268" s="141"/>
      <c r="AF1268" s="141"/>
      <c r="AG1268"/>
      <c r="AH1268"/>
      <c r="AI1268"/>
      <c r="AJ1268"/>
      <c r="AK1268" s="141"/>
    </row>
    <row r="1269" spans="11:37" x14ac:dyDescent="0.25">
      <c r="K1269" s="139"/>
      <c r="L1269"/>
      <c r="M1269" s="139"/>
      <c r="N1269" s="139"/>
      <c r="O1269"/>
      <c r="P1269" s="139"/>
      <c r="Q1269" s="139"/>
      <c r="R1269"/>
      <c r="S1269" s="139"/>
      <c r="T1269" s="139"/>
      <c r="U1269"/>
      <c r="V1269"/>
      <c r="W1269" s="140"/>
      <c r="X1269" s="140"/>
      <c r="Y1269" s="140"/>
      <c r="Z1269" s="140"/>
      <c r="AA1269" s="140"/>
      <c r="AB1269" s="140"/>
      <c r="AC1269" s="140"/>
      <c r="AD1269" s="141"/>
      <c r="AE1269" s="141"/>
      <c r="AF1269" s="141"/>
      <c r="AG1269"/>
      <c r="AH1269"/>
      <c r="AI1269"/>
      <c r="AJ1269"/>
      <c r="AK1269" s="141"/>
    </row>
    <row r="1270" spans="11:37" x14ac:dyDescent="0.25">
      <c r="K1270" s="139"/>
      <c r="L1270"/>
      <c r="M1270" s="139"/>
      <c r="N1270" s="139"/>
      <c r="O1270"/>
      <c r="P1270" s="139"/>
      <c r="Q1270" s="139"/>
      <c r="R1270"/>
      <c r="S1270" s="139"/>
      <c r="T1270" s="139"/>
      <c r="U1270"/>
      <c r="V1270"/>
      <c r="W1270" s="140"/>
      <c r="X1270" s="140"/>
      <c r="Y1270" s="140"/>
      <c r="Z1270" s="140"/>
      <c r="AA1270" s="140"/>
      <c r="AB1270" s="140"/>
      <c r="AC1270" s="140"/>
      <c r="AD1270" s="141"/>
      <c r="AE1270" s="141"/>
      <c r="AF1270" s="141"/>
      <c r="AG1270"/>
      <c r="AH1270"/>
      <c r="AI1270"/>
      <c r="AJ1270"/>
      <c r="AK1270" s="141"/>
    </row>
    <row r="1271" spans="11:37" x14ac:dyDescent="0.25">
      <c r="K1271" s="139"/>
      <c r="L1271"/>
      <c r="M1271" s="139"/>
      <c r="N1271" s="139"/>
      <c r="O1271"/>
      <c r="P1271" s="139"/>
      <c r="Q1271" s="139"/>
      <c r="R1271"/>
      <c r="S1271" s="139"/>
      <c r="T1271" s="139"/>
      <c r="U1271"/>
      <c r="V1271"/>
      <c r="W1271" s="140"/>
      <c r="X1271" s="140"/>
      <c r="Y1271" s="140"/>
      <c r="Z1271" s="140"/>
      <c r="AA1271" s="140"/>
      <c r="AB1271" s="140"/>
      <c r="AC1271" s="140"/>
      <c r="AD1271" s="141"/>
      <c r="AE1271" s="141"/>
      <c r="AF1271" s="141"/>
      <c r="AG1271"/>
      <c r="AH1271"/>
      <c r="AI1271"/>
      <c r="AJ1271"/>
      <c r="AK1271" s="141"/>
    </row>
    <row r="1272" spans="11:37" x14ac:dyDescent="0.25">
      <c r="K1272" s="139"/>
      <c r="L1272"/>
      <c r="M1272" s="139"/>
      <c r="N1272" s="139"/>
      <c r="O1272"/>
      <c r="P1272" s="139"/>
      <c r="Q1272" s="139"/>
      <c r="R1272"/>
      <c r="S1272" s="139"/>
      <c r="T1272" s="139"/>
      <c r="U1272"/>
      <c r="V1272"/>
      <c r="W1272" s="140"/>
      <c r="X1272" s="140"/>
      <c r="Y1272" s="140"/>
      <c r="Z1272" s="140"/>
      <c r="AA1272" s="140"/>
      <c r="AB1272" s="140"/>
      <c r="AC1272" s="140"/>
      <c r="AD1272" s="141"/>
      <c r="AE1272" s="141"/>
      <c r="AF1272" s="141"/>
      <c r="AG1272"/>
      <c r="AH1272"/>
      <c r="AI1272"/>
      <c r="AJ1272"/>
      <c r="AK1272" s="141"/>
    </row>
    <row r="1273" spans="11:37" x14ac:dyDescent="0.25">
      <c r="K1273" s="139"/>
      <c r="L1273"/>
      <c r="M1273" s="139"/>
      <c r="N1273" s="139"/>
      <c r="O1273"/>
      <c r="P1273" s="139"/>
      <c r="Q1273" s="139"/>
      <c r="R1273"/>
      <c r="S1273" s="139"/>
      <c r="T1273" s="139"/>
      <c r="U1273"/>
      <c r="V1273"/>
      <c r="W1273" s="140"/>
      <c r="X1273" s="140"/>
      <c r="Y1273" s="140"/>
      <c r="Z1273" s="140"/>
      <c r="AA1273" s="140"/>
      <c r="AB1273" s="140"/>
      <c r="AC1273" s="140"/>
      <c r="AD1273" s="141"/>
      <c r="AE1273" s="141"/>
      <c r="AF1273" s="141"/>
      <c r="AG1273"/>
      <c r="AH1273"/>
      <c r="AI1273"/>
      <c r="AJ1273"/>
      <c r="AK1273" s="141"/>
    </row>
    <row r="1274" spans="11:37" x14ac:dyDescent="0.25">
      <c r="K1274" s="139"/>
      <c r="L1274"/>
      <c r="M1274" s="139"/>
      <c r="N1274" s="139"/>
      <c r="O1274"/>
      <c r="P1274" s="139"/>
      <c r="Q1274" s="139"/>
      <c r="R1274"/>
      <c r="S1274" s="139"/>
      <c r="T1274" s="139"/>
      <c r="U1274"/>
      <c r="V1274"/>
      <c r="W1274" s="140"/>
      <c r="X1274" s="140"/>
      <c r="Y1274" s="140"/>
      <c r="Z1274" s="140"/>
      <c r="AA1274" s="140"/>
      <c r="AB1274" s="140"/>
      <c r="AC1274" s="140"/>
      <c r="AD1274" s="141"/>
      <c r="AE1274" s="141"/>
      <c r="AF1274" s="141"/>
      <c r="AG1274"/>
      <c r="AH1274"/>
      <c r="AI1274"/>
      <c r="AJ1274"/>
      <c r="AK1274" s="141"/>
    </row>
    <row r="1275" spans="11:37" x14ac:dyDescent="0.25">
      <c r="K1275" s="139"/>
      <c r="L1275"/>
      <c r="M1275" s="139"/>
      <c r="N1275" s="139"/>
      <c r="O1275"/>
      <c r="P1275" s="139"/>
      <c r="Q1275" s="139"/>
      <c r="R1275"/>
      <c r="S1275" s="139"/>
      <c r="T1275" s="139"/>
      <c r="U1275"/>
      <c r="V1275"/>
      <c r="W1275" s="140"/>
      <c r="X1275" s="140"/>
      <c r="Y1275" s="140"/>
      <c r="Z1275" s="140"/>
      <c r="AA1275" s="140"/>
      <c r="AB1275" s="140"/>
      <c r="AC1275" s="140"/>
      <c r="AD1275" s="141"/>
      <c r="AE1275" s="141"/>
      <c r="AF1275" s="141"/>
      <c r="AG1275"/>
      <c r="AH1275"/>
      <c r="AI1275"/>
      <c r="AJ1275"/>
      <c r="AK1275" s="141"/>
    </row>
    <row r="1276" spans="11:37" x14ac:dyDescent="0.25">
      <c r="K1276" s="139"/>
      <c r="L1276"/>
      <c r="M1276" s="139"/>
      <c r="N1276" s="139"/>
      <c r="O1276"/>
      <c r="P1276" s="139"/>
      <c r="Q1276" s="139"/>
      <c r="R1276"/>
      <c r="S1276" s="139"/>
      <c r="T1276" s="139"/>
      <c r="U1276"/>
      <c r="V1276"/>
      <c r="W1276" s="140"/>
      <c r="X1276" s="140"/>
      <c r="Y1276" s="140"/>
      <c r="Z1276" s="140"/>
      <c r="AA1276" s="140"/>
      <c r="AB1276" s="140"/>
      <c r="AC1276" s="140"/>
      <c r="AD1276" s="141"/>
      <c r="AE1276" s="141"/>
      <c r="AF1276" s="141"/>
      <c r="AG1276"/>
      <c r="AH1276"/>
      <c r="AI1276"/>
      <c r="AJ1276"/>
      <c r="AK1276" s="141"/>
    </row>
    <row r="1277" spans="11:37" x14ac:dyDescent="0.25">
      <c r="K1277" s="139"/>
      <c r="L1277"/>
      <c r="M1277" s="139"/>
      <c r="N1277" s="139"/>
      <c r="O1277"/>
      <c r="P1277" s="139"/>
      <c r="Q1277" s="139"/>
      <c r="R1277"/>
      <c r="S1277" s="139"/>
      <c r="T1277" s="139"/>
      <c r="U1277"/>
      <c r="V1277"/>
      <c r="W1277" s="140"/>
      <c r="X1277" s="140"/>
      <c r="Y1277" s="140"/>
      <c r="Z1277" s="140"/>
      <c r="AA1277" s="140"/>
      <c r="AB1277" s="140"/>
      <c r="AC1277" s="140"/>
      <c r="AD1277" s="141"/>
      <c r="AE1277" s="141"/>
      <c r="AF1277" s="141"/>
      <c r="AG1277"/>
      <c r="AH1277"/>
      <c r="AI1277"/>
      <c r="AJ1277"/>
      <c r="AK1277" s="141"/>
    </row>
    <row r="1278" spans="11:37" x14ac:dyDescent="0.25">
      <c r="K1278" s="139"/>
      <c r="L1278"/>
      <c r="M1278" s="139"/>
      <c r="N1278" s="139"/>
      <c r="O1278"/>
      <c r="P1278" s="139"/>
      <c r="Q1278" s="139"/>
      <c r="R1278"/>
      <c r="S1278" s="139"/>
      <c r="T1278" s="139"/>
      <c r="U1278"/>
      <c r="V1278"/>
      <c r="W1278" s="140"/>
      <c r="X1278" s="140"/>
      <c r="Y1278" s="140"/>
      <c r="Z1278" s="140"/>
      <c r="AA1278" s="140"/>
      <c r="AB1278" s="140"/>
      <c r="AC1278" s="140"/>
      <c r="AD1278" s="141"/>
      <c r="AE1278" s="141"/>
      <c r="AF1278" s="141"/>
      <c r="AG1278"/>
      <c r="AH1278"/>
      <c r="AI1278"/>
      <c r="AJ1278"/>
      <c r="AK1278" s="141"/>
    </row>
    <row r="1279" spans="11:37" x14ac:dyDescent="0.25">
      <c r="K1279" s="139"/>
      <c r="L1279"/>
      <c r="M1279" s="139"/>
      <c r="N1279" s="139"/>
      <c r="O1279"/>
      <c r="P1279" s="139"/>
      <c r="Q1279" s="139"/>
      <c r="R1279"/>
      <c r="S1279" s="139"/>
      <c r="T1279" s="139"/>
      <c r="U1279"/>
      <c r="V1279"/>
      <c r="W1279" s="140"/>
      <c r="X1279" s="140"/>
      <c r="Y1279" s="140"/>
      <c r="Z1279" s="140"/>
      <c r="AA1279" s="140"/>
      <c r="AB1279" s="140"/>
      <c r="AC1279" s="140"/>
      <c r="AD1279" s="141"/>
      <c r="AE1279" s="141"/>
      <c r="AF1279" s="141"/>
      <c r="AG1279"/>
      <c r="AH1279"/>
      <c r="AI1279"/>
      <c r="AJ1279"/>
      <c r="AK1279" s="141"/>
    </row>
    <row r="1280" spans="11:37" x14ac:dyDescent="0.25">
      <c r="K1280" s="139"/>
      <c r="L1280"/>
      <c r="M1280" s="139"/>
      <c r="N1280" s="139"/>
      <c r="O1280"/>
      <c r="P1280" s="139"/>
      <c r="Q1280" s="139"/>
      <c r="R1280"/>
      <c r="S1280" s="139"/>
      <c r="T1280" s="139"/>
      <c r="U1280"/>
      <c r="V1280"/>
      <c r="W1280" s="140"/>
      <c r="X1280" s="140"/>
      <c r="Y1280" s="140"/>
      <c r="Z1280" s="140"/>
      <c r="AA1280" s="140"/>
      <c r="AB1280" s="140"/>
      <c r="AC1280" s="140"/>
      <c r="AD1280" s="141"/>
      <c r="AE1280" s="141"/>
      <c r="AF1280" s="141"/>
      <c r="AG1280"/>
      <c r="AH1280"/>
      <c r="AI1280"/>
      <c r="AJ1280"/>
      <c r="AK1280" s="141"/>
    </row>
    <row r="1281" spans="11:37" x14ac:dyDescent="0.25">
      <c r="K1281" s="139"/>
      <c r="L1281"/>
      <c r="M1281" s="139"/>
      <c r="N1281" s="139"/>
      <c r="O1281"/>
      <c r="P1281" s="139"/>
      <c r="Q1281" s="139"/>
      <c r="R1281"/>
      <c r="S1281" s="139"/>
      <c r="T1281" s="139"/>
      <c r="U1281"/>
      <c r="V1281"/>
      <c r="W1281" s="140"/>
      <c r="X1281" s="140"/>
      <c r="Y1281" s="140"/>
      <c r="Z1281" s="140"/>
      <c r="AA1281" s="140"/>
      <c r="AB1281" s="140"/>
      <c r="AC1281" s="140"/>
      <c r="AD1281" s="141"/>
      <c r="AE1281" s="141"/>
      <c r="AF1281" s="141"/>
      <c r="AG1281"/>
      <c r="AH1281"/>
      <c r="AI1281"/>
      <c r="AJ1281"/>
      <c r="AK1281" s="141"/>
    </row>
    <row r="1282" spans="11:37" x14ac:dyDescent="0.25">
      <c r="K1282" s="139"/>
      <c r="L1282"/>
      <c r="M1282" s="139"/>
      <c r="N1282" s="139"/>
      <c r="O1282"/>
      <c r="P1282" s="139"/>
      <c r="Q1282" s="139"/>
      <c r="R1282"/>
      <c r="S1282" s="139"/>
      <c r="T1282" s="139"/>
      <c r="U1282"/>
      <c r="V1282"/>
      <c r="W1282" s="140"/>
      <c r="X1282" s="140"/>
      <c r="Y1282" s="140"/>
      <c r="Z1282" s="140"/>
      <c r="AA1282" s="140"/>
      <c r="AB1282" s="140"/>
      <c r="AC1282" s="140"/>
      <c r="AD1282" s="141"/>
      <c r="AE1282" s="141"/>
      <c r="AF1282" s="141"/>
      <c r="AG1282"/>
      <c r="AH1282"/>
      <c r="AI1282"/>
      <c r="AJ1282"/>
      <c r="AK1282" s="141"/>
    </row>
    <row r="1283" spans="11:37" x14ac:dyDescent="0.25">
      <c r="K1283" s="139"/>
      <c r="L1283"/>
      <c r="M1283" s="139"/>
      <c r="N1283" s="139"/>
      <c r="O1283"/>
      <c r="P1283" s="139"/>
      <c r="Q1283" s="139"/>
      <c r="R1283"/>
      <c r="S1283" s="139"/>
      <c r="T1283" s="139"/>
      <c r="U1283"/>
      <c r="V1283"/>
      <c r="W1283" s="140"/>
      <c r="X1283" s="140"/>
      <c r="Y1283" s="140"/>
      <c r="Z1283" s="140"/>
      <c r="AA1283" s="140"/>
      <c r="AB1283" s="140"/>
      <c r="AC1283" s="140"/>
      <c r="AD1283" s="141"/>
      <c r="AE1283" s="141"/>
      <c r="AF1283" s="141"/>
      <c r="AG1283"/>
      <c r="AH1283"/>
      <c r="AI1283"/>
      <c r="AJ1283"/>
      <c r="AK1283" s="141"/>
    </row>
    <row r="1284" spans="11:37" x14ac:dyDescent="0.25">
      <c r="K1284" s="139"/>
      <c r="L1284"/>
      <c r="M1284" s="139"/>
      <c r="N1284" s="139"/>
      <c r="O1284"/>
      <c r="P1284" s="139"/>
      <c r="Q1284" s="139"/>
      <c r="R1284"/>
      <c r="S1284" s="139"/>
      <c r="T1284" s="139"/>
      <c r="U1284"/>
      <c r="V1284"/>
      <c r="W1284" s="140"/>
      <c r="X1284" s="140"/>
      <c r="Y1284" s="140"/>
      <c r="Z1284" s="140"/>
      <c r="AA1284" s="140"/>
      <c r="AB1284" s="140"/>
      <c r="AC1284" s="140"/>
      <c r="AD1284" s="141"/>
      <c r="AE1284" s="141"/>
      <c r="AF1284" s="141"/>
      <c r="AG1284"/>
      <c r="AH1284"/>
      <c r="AI1284"/>
      <c r="AJ1284"/>
      <c r="AK1284" s="141"/>
    </row>
    <row r="1285" spans="11:37" x14ac:dyDescent="0.25">
      <c r="K1285" s="139"/>
      <c r="L1285"/>
      <c r="M1285" s="139"/>
      <c r="N1285" s="139"/>
      <c r="O1285"/>
      <c r="P1285" s="139"/>
      <c r="Q1285" s="139"/>
      <c r="R1285"/>
      <c r="S1285" s="139"/>
      <c r="T1285" s="139"/>
      <c r="U1285"/>
      <c r="V1285"/>
      <c r="W1285" s="140"/>
      <c r="X1285" s="140"/>
      <c r="Y1285" s="140"/>
      <c r="Z1285" s="140"/>
      <c r="AA1285" s="140"/>
      <c r="AB1285" s="140"/>
      <c r="AC1285" s="140"/>
      <c r="AD1285" s="141"/>
      <c r="AE1285" s="141"/>
      <c r="AF1285" s="141"/>
      <c r="AG1285"/>
      <c r="AH1285"/>
      <c r="AI1285"/>
      <c r="AJ1285"/>
      <c r="AK1285" s="141"/>
    </row>
    <row r="1286" spans="11:37" x14ac:dyDescent="0.25">
      <c r="K1286" s="139"/>
      <c r="L1286"/>
      <c r="M1286" s="139"/>
      <c r="N1286" s="139"/>
      <c r="O1286"/>
      <c r="P1286" s="139"/>
      <c r="Q1286" s="139"/>
      <c r="R1286"/>
      <c r="S1286" s="139"/>
      <c r="T1286" s="139"/>
      <c r="U1286"/>
      <c r="V1286"/>
      <c r="W1286" s="140"/>
      <c r="X1286" s="140"/>
      <c r="Y1286" s="140"/>
      <c r="Z1286" s="140"/>
      <c r="AA1286" s="140"/>
      <c r="AB1286" s="140"/>
      <c r="AC1286" s="140"/>
      <c r="AD1286" s="141"/>
      <c r="AE1286" s="141"/>
      <c r="AF1286" s="141"/>
      <c r="AG1286"/>
      <c r="AH1286"/>
      <c r="AI1286"/>
      <c r="AJ1286"/>
      <c r="AK1286" s="141"/>
    </row>
    <row r="1287" spans="11:37" x14ac:dyDescent="0.25">
      <c r="K1287" s="139"/>
      <c r="L1287"/>
      <c r="M1287" s="139"/>
      <c r="N1287" s="139"/>
      <c r="O1287"/>
      <c r="P1287" s="139"/>
      <c r="Q1287" s="139"/>
      <c r="R1287"/>
      <c r="S1287" s="139"/>
      <c r="T1287" s="139"/>
      <c r="U1287"/>
      <c r="V1287"/>
      <c r="W1287" s="140"/>
      <c r="X1287" s="140"/>
      <c r="Y1287" s="140"/>
      <c r="Z1287" s="140"/>
      <c r="AA1287" s="140"/>
      <c r="AB1287" s="140"/>
      <c r="AC1287" s="140"/>
      <c r="AD1287" s="141"/>
      <c r="AE1287" s="141"/>
      <c r="AF1287" s="141"/>
      <c r="AG1287"/>
      <c r="AH1287"/>
      <c r="AI1287"/>
      <c r="AJ1287"/>
      <c r="AK1287" s="141"/>
    </row>
    <row r="1288" spans="11:37" x14ac:dyDescent="0.25">
      <c r="K1288" s="139"/>
      <c r="L1288"/>
      <c r="M1288" s="139"/>
      <c r="N1288" s="139"/>
      <c r="O1288"/>
      <c r="P1288" s="139"/>
      <c r="Q1288" s="139"/>
      <c r="R1288"/>
      <c r="S1288" s="139"/>
      <c r="T1288" s="139"/>
      <c r="U1288"/>
      <c r="V1288"/>
      <c r="W1288" s="140"/>
      <c r="X1288" s="140"/>
      <c r="Y1288" s="140"/>
      <c r="Z1288" s="140"/>
      <c r="AA1288" s="140"/>
      <c r="AB1288" s="140"/>
      <c r="AC1288" s="140"/>
      <c r="AD1288" s="141"/>
      <c r="AE1288" s="141"/>
      <c r="AF1288" s="141"/>
      <c r="AG1288"/>
      <c r="AH1288"/>
      <c r="AI1288"/>
      <c r="AJ1288"/>
      <c r="AK1288" s="141"/>
    </row>
    <row r="1289" spans="11:37" x14ac:dyDescent="0.25">
      <c r="K1289" s="139"/>
      <c r="L1289"/>
      <c r="M1289" s="139"/>
      <c r="N1289" s="139"/>
      <c r="O1289"/>
      <c r="P1289" s="139"/>
      <c r="Q1289" s="139"/>
      <c r="R1289"/>
      <c r="S1289" s="139"/>
      <c r="T1289" s="139"/>
      <c r="U1289"/>
      <c r="V1289"/>
      <c r="W1289" s="140"/>
      <c r="X1289" s="140"/>
      <c r="Y1289" s="140"/>
      <c r="Z1289" s="140"/>
      <c r="AA1289" s="140"/>
      <c r="AB1289" s="140"/>
      <c r="AC1289" s="140"/>
      <c r="AD1289" s="141"/>
      <c r="AE1289" s="141"/>
      <c r="AF1289" s="141"/>
      <c r="AG1289"/>
      <c r="AH1289"/>
      <c r="AI1289"/>
      <c r="AJ1289"/>
      <c r="AK1289" s="141"/>
    </row>
    <row r="1290" spans="11:37" x14ac:dyDescent="0.25">
      <c r="K1290" s="139"/>
      <c r="L1290"/>
      <c r="M1290" s="139"/>
      <c r="N1290" s="139"/>
      <c r="O1290"/>
      <c r="P1290" s="139"/>
      <c r="Q1290" s="139"/>
      <c r="R1290"/>
      <c r="S1290" s="139"/>
      <c r="T1290" s="139"/>
      <c r="U1290"/>
      <c r="V1290"/>
      <c r="W1290" s="140"/>
      <c r="X1290" s="140"/>
      <c r="Y1290" s="140"/>
      <c r="Z1290" s="140"/>
      <c r="AA1290" s="140"/>
      <c r="AB1290" s="140"/>
      <c r="AC1290" s="140"/>
      <c r="AD1290" s="141"/>
      <c r="AE1290" s="141"/>
      <c r="AF1290" s="141"/>
      <c r="AG1290"/>
      <c r="AH1290"/>
      <c r="AI1290"/>
      <c r="AJ1290"/>
      <c r="AK1290" s="141"/>
    </row>
    <row r="1291" spans="11:37" x14ac:dyDescent="0.25">
      <c r="K1291" s="139"/>
      <c r="L1291"/>
      <c r="M1291" s="139"/>
      <c r="N1291" s="139"/>
      <c r="O1291"/>
      <c r="P1291" s="139"/>
      <c r="Q1291" s="139"/>
      <c r="R1291"/>
      <c r="S1291" s="139"/>
      <c r="T1291" s="139"/>
      <c r="U1291"/>
      <c r="V1291"/>
      <c r="W1291" s="140"/>
      <c r="X1291" s="140"/>
      <c r="Y1291" s="140"/>
      <c r="Z1291" s="140"/>
      <c r="AA1291" s="140"/>
      <c r="AB1291" s="140"/>
      <c r="AC1291" s="140"/>
      <c r="AD1291" s="141"/>
      <c r="AE1291" s="141"/>
      <c r="AF1291" s="141"/>
      <c r="AG1291"/>
      <c r="AH1291"/>
      <c r="AI1291"/>
      <c r="AJ1291"/>
      <c r="AK1291" s="141"/>
    </row>
    <row r="1292" spans="11:37" x14ac:dyDescent="0.25">
      <c r="K1292" s="139"/>
      <c r="L1292"/>
      <c r="M1292" s="139"/>
      <c r="N1292" s="139"/>
      <c r="O1292"/>
      <c r="P1292" s="139"/>
      <c r="Q1292" s="139"/>
      <c r="R1292"/>
      <c r="S1292" s="139"/>
      <c r="T1292" s="139"/>
      <c r="U1292"/>
      <c r="V1292"/>
      <c r="W1292" s="140"/>
      <c r="X1292" s="140"/>
      <c r="Y1292" s="140"/>
      <c r="Z1292" s="140"/>
      <c r="AA1292" s="140"/>
      <c r="AB1292" s="140"/>
      <c r="AC1292" s="140"/>
      <c r="AD1292" s="141"/>
      <c r="AE1292" s="141"/>
      <c r="AF1292" s="141"/>
      <c r="AG1292"/>
      <c r="AH1292"/>
      <c r="AI1292"/>
      <c r="AJ1292"/>
      <c r="AK1292" s="141"/>
    </row>
    <row r="1293" spans="11:37" x14ac:dyDescent="0.25">
      <c r="K1293" s="139"/>
      <c r="L1293"/>
      <c r="M1293" s="139"/>
      <c r="N1293" s="139"/>
      <c r="O1293"/>
      <c r="P1293" s="139"/>
      <c r="Q1293" s="139"/>
      <c r="R1293"/>
      <c r="S1293" s="139"/>
      <c r="T1293" s="139"/>
      <c r="U1293"/>
      <c r="V1293"/>
      <c r="W1293" s="140"/>
      <c r="X1293" s="140"/>
      <c r="Y1293" s="140"/>
      <c r="Z1293" s="140"/>
      <c r="AA1293" s="140"/>
      <c r="AB1293" s="140"/>
      <c r="AC1293" s="140"/>
      <c r="AD1293" s="141"/>
      <c r="AE1293" s="141"/>
      <c r="AF1293" s="141"/>
      <c r="AG1293"/>
      <c r="AH1293"/>
      <c r="AI1293"/>
      <c r="AJ1293"/>
      <c r="AK1293" s="141"/>
    </row>
    <row r="1294" spans="11:37" x14ac:dyDescent="0.25">
      <c r="K1294" s="139"/>
      <c r="L1294"/>
      <c r="M1294" s="139"/>
      <c r="N1294" s="139"/>
      <c r="O1294"/>
      <c r="P1294" s="139"/>
      <c r="Q1294" s="139"/>
      <c r="R1294"/>
      <c r="S1294" s="139"/>
      <c r="T1294" s="139"/>
      <c r="U1294"/>
      <c r="V1294"/>
      <c r="W1294" s="140"/>
      <c r="X1294" s="140"/>
      <c r="Y1294" s="140"/>
      <c r="Z1294" s="140"/>
      <c r="AA1294" s="140"/>
      <c r="AB1294" s="140"/>
      <c r="AC1294" s="140"/>
      <c r="AD1294" s="141"/>
      <c r="AE1294" s="141"/>
      <c r="AF1294" s="141"/>
      <c r="AG1294"/>
      <c r="AH1294"/>
      <c r="AI1294"/>
      <c r="AJ1294"/>
      <c r="AK1294" s="141"/>
    </row>
    <row r="1295" spans="11:37" x14ac:dyDescent="0.25">
      <c r="K1295" s="139"/>
      <c r="L1295"/>
      <c r="M1295" s="139"/>
      <c r="N1295" s="139"/>
      <c r="O1295"/>
      <c r="P1295" s="139"/>
      <c r="Q1295" s="139"/>
      <c r="R1295"/>
      <c r="S1295" s="139"/>
      <c r="T1295" s="139"/>
      <c r="U1295"/>
      <c r="V1295"/>
      <c r="W1295" s="140"/>
      <c r="X1295" s="140"/>
      <c r="Y1295" s="140"/>
      <c r="Z1295" s="140"/>
      <c r="AA1295" s="140"/>
      <c r="AB1295" s="140"/>
      <c r="AC1295" s="140"/>
      <c r="AD1295" s="141"/>
      <c r="AE1295" s="141"/>
      <c r="AF1295" s="141"/>
      <c r="AG1295"/>
      <c r="AH1295"/>
      <c r="AI1295"/>
      <c r="AJ1295"/>
      <c r="AK1295" s="141"/>
    </row>
    <row r="1296" spans="11:37" x14ac:dyDescent="0.25">
      <c r="K1296" s="139"/>
      <c r="L1296"/>
      <c r="M1296" s="139"/>
      <c r="N1296" s="139"/>
      <c r="O1296"/>
      <c r="P1296" s="139"/>
      <c r="Q1296" s="139"/>
      <c r="R1296"/>
      <c r="S1296" s="139"/>
      <c r="T1296" s="139"/>
      <c r="U1296"/>
      <c r="V1296"/>
      <c r="W1296" s="140"/>
      <c r="X1296" s="140"/>
      <c r="Y1296" s="140"/>
      <c r="Z1296" s="140"/>
      <c r="AA1296" s="140"/>
      <c r="AB1296" s="140"/>
      <c r="AC1296" s="140"/>
      <c r="AD1296" s="141"/>
      <c r="AE1296" s="141"/>
      <c r="AF1296" s="141"/>
      <c r="AG1296"/>
      <c r="AH1296"/>
      <c r="AI1296"/>
      <c r="AJ1296"/>
      <c r="AK1296" s="141"/>
    </row>
    <row r="1297" spans="11:37" x14ac:dyDescent="0.25">
      <c r="K1297" s="139"/>
      <c r="L1297"/>
      <c r="M1297" s="139"/>
      <c r="N1297" s="139"/>
      <c r="O1297"/>
      <c r="P1297" s="139"/>
      <c r="Q1297" s="139"/>
      <c r="R1297"/>
      <c r="S1297" s="139"/>
      <c r="T1297" s="139"/>
      <c r="U1297"/>
      <c r="V1297"/>
      <c r="W1297" s="140"/>
      <c r="X1297" s="140"/>
      <c r="Y1297" s="140"/>
      <c r="Z1297" s="140"/>
      <c r="AA1297" s="140"/>
      <c r="AB1297" s="140"/>
      <c r="AC1297" s="140"/>
      <c r="AD1297" s="141"/>
      <c r="AE1297" s="141"/>
      <c r="AF1297" s="141"/>
      <c r="AG1297"/>
      <c r="AH1297"/>
      <c r="AI1297"/>
      <c r="AJ1297"/>
      <c r="AK1297" s="141"/>
    </row>
    <row r="1298" spans="11:37" x14ac:dyDescent="0.25">
      <c r="K1298" s="139"/>
      <c r="L1298"/>
      <c r="M1298" s="139"/>
      <c r="N1298" s="139"/>
      <c r="O1298"/>
      <c r="P1298" s="139"/>
      <c r="Q1298" s="139"/>
      <c r="R1298"/>
      <c r="S1298" s="139"/>
      <c r="T1298" s="139"/>
      <c r="U1298"/>
      <c r="V1298"/>
      <c r="W1298" s="140"/>
      <c r="X1298" s="140"/>
      <c r="Y1298" s="140"/>
      <c r="Z1298" s="140"/>
      <c r="AA1298" s="140"/>
      <c r="AB1298" s="140"/>
      <c r="AC1298" s="140"/>
      <c r="AD1298" s="141"/>
      <c r="AE1298" s="141"/>
      <c r="AF1298" s="141"/>
      <c r="AG1298"/>
      <c r="AH1298"/>
      <c r="AI1298"/>
      <c r="AJ1298"/>
      <c r="AK1298" s="141"/>
    </row>
    <row r="1299" spans="11:37" x14ac:dyDescent="0.25">
      <c r="K1299" s="139"/>
      <c r="L1299"/>
      <c r="M1299" s="139"/>
      <c r="N1299" s="139"/>
      <c r="O1299"/>
      <c r="P1299" s="139"/>
      <c r="Q1299" s="139"/>
      <c r="R1299"/>
      <c r="S1299" s="139"/>
      <c r="T1299" s="139"/>
      <c r="U1299"/>
      <c r="V1299"/>
      <c r="W1299" s="140"/>
      <c r="X1299" s="140"/>
      <c r="Y1299" s="140"/>
      <c r="Z1299" s="140"/>
      <c r="AA1299" s="140"/>
      <c r="AB1299" s="140"/>
      <c r="AC1299" s="140"/>
      <c r="AD1299" s="141"/>
      <c r="AE1299" s="141"/>
      <c r="AF1299" s="141"/>
      <c r="AG1299"/>
      <c r="AH1299"/>
      <c r="AI1299"/>
      <c r="AJ1299"/>
      <c r="AK1299" s="141"/>
    </row>
    <row r="1300" spans="11:37" x14ac:dyDescent="0.25">
      <c r="K1300" s="139"/>
      <c r="L1300"/>
      <c r="M1300" s="139"/>
      <c r="N1300" s="139"/>
      <c r="O1300"/>
      <c r="P1300" s="139"/>
      <c r="Q1300" s="139"/>
      <c r="R1300"/>
      <c r="S1300" s="139"/>
      <c r="T1300" s="139"/>
      <c r="U1300"/>
      <c r="V1300"/>
      <c r="W1300" s="140"/>
      <c r="X1300" s="140"/>
      <c r="Y1300" s="140"/>
      <c r="Z1300" s="140"/>
      <c r="AA1300" s="140"/>
      <c r="AB1300" s="140"/>
      <c r="AC1300" s="140"/>
      <c r="AD1300" s="141"/>
      <c r="AE1300" s="141"/>
      <c r="AF1300" s="141"/>
      <c r="AG1300"/>
      <c r="AH1300"/>
      <c r="AI1300"/>
      <c r="AJ1300"/>
      <c r="AK1300" s="141"/>
    </row>
    <row r="1301" spans="11:37" x14ac:dyDescent="0.25">
      <c r="K1301" s="139"/>
      <c r="L1301"/>
      <c r="M1301" s="139"/>
      <c r="N1301" s="139"/>
      <c r="O1301"/>
      <c r="P1301" s="139"/>
      <c r="Q1301" s="139"/>
      <c r="R1301"/>
      <c r="S1301" s="139"/>
      <c r="T1301" s="139"/>
      <c r="U1301"/>
      <c r="V1301"/>
      <c r="W1301" s="140"/>
      <c r="X1301" s="140"/>
      <c r="Y1301" s="140"/>
      <c r="Z1301" s="140"/>
      <c r="AA1301" s="140"/>
      <c r="AB1301" s="140"/>
      <c r="AC1301" s="140"/>
      <c r="AD1301" s="141"/>
      <c r="AE1301" s="141"/>
      <c r="AF1301" s="141"/>
      <c r="AG1301"/>
      <c r="AH1301"/>
      <c r="AI1301"/>
      <c r="AJ1301"/>
      <c r="AK1301" s="141"/>
    </row>
    <row r="1302" spans="11:37" x14ac:dyDescent="0.25">
      <c r="K1302" s="139"/>
      <c r="L1302"/>
      <c r="M1302" s="139"/>
      <c r="N1302" s="139"/>
      <c r="O1302"/>
      <c r="P1302" s="139"/>
      <c r="Q1302" s="139"/>
      <c r="R1302"/>
      <c r="S1302" s="139"/>
      <c r="T1302" s="139"/>
      <c r="U1302"/>
      <c r="V1302"/>
      <c r="W1302" s="140"/>
      <c r="X1302" s="140"/>
      <c r="Y1302" s="140"/>
      <c r="Z1302" s="140"/>
      <c r="AA1302" s="140"/>
      <c r="AB1302" s="140"/>
      <c r="AC1302" s="140"/>
      <c r="AD1302" s="141"/>
      <c r="AE1302" s="141"/>
      <c r="AF1302" s="141"/>
      <c r="AG1302"/>
      <c r="AH1302"/>
      <c r="AI1302"/>
      <c r="AJ1302"/>
      <c r="AK1302" s="141"/>
    </row>
    <row r="1303" spans="11:37" x14ac:dyDescent="0.25">
      <c r="K1303" s="139"/>
      <c r="L1303"/>
      <c r="M1303" s="139"/>
      <c r="N1303" s="139"/>
      <c r="O1303"/>
      <c r="P1303" s="139"/>
      <c r="Q1303" s="139"/>
      <c r="R1303"/>
      <c r="S1303" s="139"/>
      <c r="T1303" s="139"/>
      <c r="U1303"/>
      <c r="V1303"/>
      <c r="W1303" s="140"/>
      <c r="X1303" s="140"/>
      <c r="Y1303" s="140"/>
      <c r="Z1303" s="140"/>
      <c r="AA1303" s="140"/>
      <c r="AB1303" s="140"/>
      <c r="AC1303" s="140"/>
      <c r="AD1303" s="141"/>
      <c r="AE1303" s="141"/>
      <c r="AF1303" s="141"/>
      <c r="AG1303"/>
      <c r="AH1303"/>
      <c r="AI1303"/>
      <c r="AJ1303"/>
      <c r="AK1303" s="141"/>
    </row>
    <row r="1304" spans="11:37" x14ac:dyDescent="0.25">
      <c r="K1304" s="139"/>
      <c r="L1304"/>
      <c r="M1304" s="139"/>
      <c r="N1304" s="139"/>
      <c r="O1304"/>
      <c r="P1304" s="139"/>
      <c r="Q1304" s="139"/>
      <c r="R1304"/>
      <c r="S1304" s="139"/>
      <c r="T1304" s="139"/>
      <c r="U1304"/>
      <c r="V1304"/>
      <c r="W1304" s="140"/>
      <c r="X1304" s="140"/>
      <c r="Y1304" s="140"/>
      <c r="Z1304" s="140"/>
      <c r="AA1304" s="140"/>
      <c r="AB1304" s="140"/>
      <c r="AC1304" s="140"/>
      <c r="AD1304" s="141"/>
      <c r="AE1304" s="141"/>
      <c r="AF1304" s="141"/>
      <c r="AG1304"/>
      <c r="AH1304"/>
      <c r="AI1304"/>
      <c r="AJ1304"/>
      <c r="AK1304" s="141"/>
    </row>
    <row r="1305" spans="11:37" x14ac:dyDescent="0.25">
      <c r="K1305" s="139"/>
      <c r="L1305"/>
      <c r="M1305" s="139"/>
      <c r="N1305" s="139"/>
      <c r="O1305"/>
      <c r="P1305" s="139"/>
      <c r="Q1305" s="139"/>
      <c r="R1305"/>
      <c r="S1305" s="139"/>
      <c r="T1305" s="139"/>
      <c r="U1305"/>
      <c r="V1305"/>
      <c r="W1305" s="140"/>
      <c r="X1305" s="140"/>
      <c r="Y1305" s="140"/>
      <c r="Z1305" s="140"/>
      <c r="AA1305" s="140"/>
      <c r="AB1305" s="140"/>
      <c r="AC1305" s="140"/>
      <c r="AD1305" s="141"/>
      <c r="AE1305" s="141"/>
      <c r="AF1305" s="141"/>
      <c r="AG1305"/>
      <c r="AH1305"/>
      <c r="AI1305"/>
      <c r="AJ1305"/>
      <c r="AK1305" s="141"/>
    </row>
    <row r="1306" spans="11:37" x14ac:dyDescent="0.25">
      <c r="K1306" s="139"/>
      <c r="L1306"/>
      <c r="M1306" s="139"/>
      <c r="N1306" s="139"/>
      <c r="O1306"/>
      <c r="P1306" s="139"/>
      <c r="Q1306" s="139"/>
      <c r="R1306"/>
      <c r="S1306" s="139"/>
      <c r="T1306" s="139"/>
      <c r="U1306"/>
      <c r="V1306"/>
      <c r="W1306" s="140"/>
      <c r="X1306" s="140"/>
      <c r="Y1306" s="140"/>
      <c r="Z1306" s="140"/>
      <c r="AA1306" s="140"/>
      <c r="AB1306" s="140"/>
      <c r="AC1306" s="140"/>
      <c r="AD1306" s="141"/>
      <c r="AE1306" s="141"/>
      <c r="AF1306" s="141"/>
      <c r="AG1306"/>
      <c r="AH1306"/>
      <c r="AI1306"/>
      <c r="AJ1306"/>
      <c r="AK1306" s="141"/>
    </row>
    <row r="1307" spans="11:37" x14ac:dyDescent="0.25">
      <c r="K1307" s="139"/>
      <c r="L1307"/>
      <c r="M1307" s="139"/>
      <c r="N1307" s="139"/>
      <c r="O1307"/>
      <c r="P1307" s="139"/>
      <c r="Q1307" s="139"/>
      <c r="R1307"/>
      <c r="S1307" s="139"/>
      <c r="T1307" s="139"/>
      <c r="U1307"/>
      <c r="V1307"/>
      <c r="W1307" s="140"/>
      <c r="X1307" s="140"/>
      <c r="Y1307" s="140"/>
      <c r="Z1307" s="140"/>
      <c r="AA1307" s="140"/>
      <c r="AB1307" s="140"/>
      <c r="AC1307" s="140"/>
      <c r="AD1307" s="141"/>
      <c r="AE1307" s="141"/>
      <c r="AF1307" s="141"/>
      <c r="AG1307"/>
      <c r="AH1307"/>
      <c r="AI1307"/>
      <c r="AJ1307"/>
      <c r="AK1307" s="141"/>
    </row>
    <row r="1308" spans="11:37" x14ac:dyDescent="0.25">
      <c r="K1308" s="139"/>
      <c r="L1308"/>
      <c r="M1308" s="139"/>
      <c r="N1308" s="139"/>
      <c r="O1308"/>
      <c r="P1308" s="139"/>
      <c r="Q1308" s="139"/>
      <c r="R1308"/>
      <c r="S1308" s="139"/>
      <c r="T1308" s="139"/>
      <c r="U1308"/>
      <c r="V1308"/>
      <c r="W1308" s="140"/>
      <c r="X1308" s="140"/>
      <c r="Y1308" s="140"/>
      <c r="Z1308" s="140"/>
      <c r="AA1308" s="140"/>
      <c r="AB1308" s="140"/>
      <c r="AC1308" s="140"/>
      <c r="AD1308" s="141"/>
      <c r="AE1308" s="141"/>
      <c r="AF1308" s="141"/>
      <c r="AG1308"/>
      <c r="AH1308"/>
      <c r="AI1308"/>
      <c r="AJ1308"/>
      <c r="AK1308" s="141"/>
    </row>
    <row r="1309" spans="11:37" x14ac:dyDescent="0.25">
      <c r="K1309" s="139"/>
      <c r="L1309"/>
      <c r="M1309" s="139"/>
      <c r="N1309" s="139"/>
      <c r="O1309"/>
      <c r="P1309" s="139"/>
      <c r="Q1309" s="139"/>
      <c r="R1309"/>
      <c r="S1309" s="139"/>
      <c r="T1309" s="139"/>
      <c r="U1309"/>
      <c r="V1309"/>
      <c r="W1309" s="140"/>
      <c r="X1309" s="140"/>
      <c r="Y1309" s="140"/>
      <c r="Z1309" s="140"/>
      <c r="AA1309" s="140"/>
      <c r="AB1309" s="140"/>
      <c r="AC1309" s="140"/>
      <c r="AD1309" s="141"/>
      <c r="AE1309" s="141"/>
      <c r="AF1309" s="141"/>
      <c r="AG1309"/>
      <c r="AH1309"/>
      <c r="AI1309"/>
      <c r="AJ1309"/>
      <c r="AK1309" s="141"/>
    </row>
    <row r="1310" spans="11:37" x14ac:dyDescent="0.25">
      <c r="K1310" s="139"/>
      <c r="L1310"/>
      <c r="M1310" s="139"/>
      <c r="N1310" s="139"/>
      <c r="O1310"/>
      <c r="P1310" s="139"/>
      <c r="Q1310" s="139"/>
      <c r="R1310"/>
      <c r="S1310" s="139"/>
      <c r="T1310" s="139"/>
      <c r="U1310"/>
      <c r="V1310"/>
      <c r="W1310" s="140"/>
      <c r="X1310" s="140"/>
      <c r="Y1310" s="140"/>
      <c r="Z1310" s="140"/>
      <c r="AA1310" s="140"/>
      <c r="AB1310" s="140"/>
      <c r="AC1310" s="140"/>
      <c r="AD1310" s="141"/>
      <c r="AE1310" s="141"/>
      <c r="AF1310" s="141"/>
      <c r="AG1310"/>
      <c r="AH1310"/>
      <c r="AI1310"/>
      <c r="AJ1310"/>
      <c r="AK1310" s="141"/>
    </row>
    <row r="1311" spans="11:37" x14ac:dyDescent="0.25">
      <c r="K1311" s="139"/>
      <c r="L1311"/>
      <c r="M1311" s="139"/>
      <c r="N1311" s="139"/>
      <c r="O1311"/>
      <c r="P1311" s="139"/>
      <c r="Q1311" s="139"/>
      <c r="R1311"/>
      <c r="S1311" s="139"/>
      <c r="T1311" s="139"/>
      <c r="U1311"/>
      <c r="V1311"/>
      <c r="W1311" s="140"/>
      <c r="X1311" s="140"/>
      <c r="Y1311" s="140"/>
      <c r="Z1311" s="140"/>
      <c r="AA1311" s="140"/>
      <c r="AB1311" s="140"/>
      <c r="AC1311" s="140"/>
      <c r="AD1311" s="141"/>
      <c r="AE1311" s="141"/>
      <c r="AF1311" s="141"/>
      <c r="AG1311"/>
      <c r="AH1311"/>
      <c r="AI1311"/>
      <c r="AJ1311"/>
      <c r="AK1311" s="141"/>
    </row>
    <row r="1312" spans="11:37" x14ac:dyDescent="0.25">
      <c r="K1312" s="139"/>
      <c r="L1312"/>
      <c r="M1312" s="139"/>
      <c r="N1312" s="139"/>
      <c r="O1312"/>
      <c r="P1312" s="139"/>
      <c r="Q1312" s="139"/>
      <c r="R1312"/>
      <c r="S1312" s="139"/>
      <c r="T1312" s="139"/>
      <c r="U1312"/>
      <c r="V1312"/>
      <c r="W1312" s="140"/>
      <c r="X1312" s="140"/>
      <c r="Y1312" s="140"/>
      <c r="Z1312" s="140"/>
      <c r="AA1312" s="140"/>
      <c r="AB1312" s="140"/>
      <c r="AC1312" s="140"/>
      <c r="AD1312" s="141"/>
      <c r="AE1312" s="141"/>
      <c r="AF1312" s="141"/>
      <c r="AG1312"/>
      <c r="AH1312"/>
      <c r="AI1312"/>
      <c r="AJ1312"/>
      <c r="AK1312" s="141"/>
    </row>
    <row r="1313" spans="11:37" x14ac:dyDescent="0.25">
      <c r="K1313" s="139"/>
      <c r="L1313"/>
      <c r="M1313" s="139"/>
      <c r="N1313" s="139"/>
      <c r="O1313"/>
      <c r="P1313" s="139"/>
      <c r="Q1313" s="139"/>
      <c r="R1313"/>
      <c r="S1313" s="139"/>
      <c r="T1313" s="139"/>
      <c r="U1313"/>
      <c r="V1313"/>
      <c r="W1313" s="140"/>
      <c r="X1313" s="140"/>
      <c r="Y1313" s="140"/>
      <c r="Z1313" s="140"/>
      <c r="AA1313" s="140"/>
      <c r="AB1313" s="140"/>
      <c r="AC1313" s="140"/>
      <c r="AD1313" s="141"/>
      <c r="AE1313" s="141"/>
      <c r="AF1313" s="141"/>
      <c r="AG1313"/>
      <c r="AH1313"/>
      <c r="AI1313"/>
      <c r="AJ1313"/>
      <c r="AK1313" s="141"/>
    </row>
    <row r="1314" spans="11:37" x14ac:dyDescent="0.25">
      <c r="K1314" s="139"/>
      <c r="L1314"/>
      <c r="M1314" s="139"/>
      <c r="N1314" s="139"/>
      <c r="O1314"/>
      <c r="P1314" s="139"/>
      <c r="Q1314" s="139"/>
      <c r="R1314"/>
      <c r="S1314" s="139"/>
      <c r="T1314" s="139"/>
      <c r="U1314"/>
      <c r="V1314"/>
      <c r="W1314" s="140"/>
      <c r="X1314" s="140"/>
      <c r="Y1314" s="140"/>
      <c r="Z1314" s="140"/>
      <c r="AA1314" s="140"/>
      <c r="AB1314" s="140"/>
      <c r="AC1314" s="140"/>
      <c r="AD1314" s="141"/>
      <c r="AE1314" s="141"/>
      <c r="AF1314" s="141"/>
      <c r="AG1314"/>
      <c r="AH1314"/>
      <c r="AI1314"/>
      <c r="AJ1314"/>
      <c r="AK1314" s="141"/>
    </row>
    <row r="1315" spans="11:37" x14ac:dyDescent="0.25">
      <c r="K1315" s="139"/>
      <c r="L1315"/>
      <c r="M1315" s="139"/>
      <c r="N1315" s="139"/>
      <c r="O1315"/>
      <c r="P1315" s="139"/>
      <c r="Q1315" s="139"/>
      <c r="R1315"/>
      <c r="S1315" s="139"/>
      <c r="T1315" s="139"/>
      <c r="U1315"/>
      <c r="V1315"/>
      <c r="W1315" s="140"/>
      <c r="X1315" s="140"/>
      <c r="Y1315" s="140"/>
      <c r="Z1315" s="140"/>
      <c r="AA1315" s="140"/>
      <c r="AB1315" s="140"/>
      <c r="AC1315" s="140"/>
      <c r="AD1315" s="141"/>
      <c r="AE1315" s="141"/>
      <c r="AF1315" s="141"/>
      <c r="AG1315"/>
      <c r="AH1315"/>
      <c r="AI1315"/>
      <c r="AJ1315"/>
      <c r="AK1315" s="141"/>
    </row>
    <row r="1316" spans="11:37" x14ac:dyDescent="0.25">
      <c r="K1316" s="139"/>
      <c r="L1316"/>
      <c r="M1316" s="139"/>
      <c r="N1316" s="139"/>
      <c r="O1316"/>
      <c r="P1316" s="139"/>
      <c r="Q1316" s="139"/>
      <c r="R1316"/>
      <c r="S1316" s="139"/>
      <c r="T1316" s="139"/>
      <c r="U1316"/>
      <c r="V1316"/>
      <c r="W1316" s="140"/>
      <c r="X1316" s="140"/>
      <c r="Y1316" s="140"/>
      <c r="Z1316" s="140"/>
      <c r="AA1316" s="140"/>
      <c r="AB1316" s="140"/>
      <c r="AC1316" s="140"/>
      <c r="AD1316" s="141"/>
      <c r="AE1316" s="141"/>
      <c r="AF1316" s="141"/>
      <c r="AG1316"/>
      <c r="AH1316"/>
      <c r="AI1316"/>
      <c r="AJ1316"/>
      <c r="AK1316" s="141"/>
    </row>
    <row r="1317" spans="11:37" x14ac:dyDescent="0.25">
      <c r="K1317" s="139"/>
      <c r="L1317"/>
      <c r="M1317" s="139"/>
      <c r="N1317" s="139"/>
      <c r="O1317"/>
      <c r="P1317" s="139"/>
      <c r="Q1317" s="139"/>
      <c r="R1317"/>
      <c r="S1317" s="139"/>
      <c r="T1317" s="139"/>
      <c r="U1317"/>
      <c r="V1317"/>
      <c r="W1317" s="140"/>
      <c r="X1317" s="140"/>
      <c r="Y1317" s="140"/>
      <c r="Z1317" s="140"/>
      <c r="AA1317" s="140"/>
      <c r="AB1317" s="140"/>
      <c r="AC1317" s="140"/>
      <c r="AD1317" s="141"/>
      <c r="AE1317" s="141"/>
      <c r="AF1317" s="141"/>
      <c r="AG1317"/>
      <c r="AH1317"/>
      <c r="AI1317"/>
      <c r="AJ1317"/>
      <c r="AK1317" s="141"/>
    </row>
    <row r="1318" spans="11:37" x14ac:dyDescent="0.25">
      <c r="K1318" s="139"/>
      <c r="L1318"/>
      <c r="M1318" s="139"/>
      <c r="N1318" s="139"/>
      <c r="O1318"/>
      <c r="P1318" s="139"/>
      <c r="Q1318" s="139"/>
      <c r="R1318"/>
      <c r="S1318" s="139"/>
      <c r="T1318" s="139"/>
      <c r="U1318"/>
      <c r="V1318"/>
      <c r="W1318" s="140"/>
      <c r="X1318" s="140"/>
      <c r="Y1318" s="140"/>
      <c r="Z1318" s="140"/>
      <c r="AA1318" s="140"/>
      <c r="AB1318" s="140"/>
      <c r="AC1318" s="140"/>
      <c r="AD1318" s="141"/>
      <c r="AE1318" s="141"/>
      <c r="AF1318" s="141"/>
      <c r="AG1318"/>
      <c r="AH1318"/>
      <c r="AI1318"/>
      <c r="AJ1318"/>
      <c r="AK1318" s="141"/>
    </row>
    <row r="1319" spans="11:37" x14ac:dyDescent="0.25">
      <c r="K1319" s="139"/>
      <c r="L1319"/>
      <c r="M1319" s="139"/>
      <c r="N1319" s="139"/>
      <c r="O1319"/>
      <c r="P1319" s="139"/>
      <c r="Q1319" s="139"/>
      <c r="R1319"/>
      <c r="S1319" s="139"/>
      <c r="T1319" s="139"/>
      <c r="U1319"/>
      <c r="V1319"/>
      <c r="W1319" s="140"/>
      <c r="X1319" s="140"/>
      <c r="Y1319" s="140"/>
      <c r="Z1319" s="140"/>
      <c r="AA1319" s="140"/>
      <c r="AB1319" s="140"/>
      <c r="AC1319" s="140"/>
      <c r="AD1319" s="141"/>
      <c r="AE1319" s="141"/>
      <c r="AF1319" s="141"/>
      <c r="AG1319"/>
      <c r="AH1319"/>
      <c r="AI1319"/>
      <c r="AJ1319"/>
      <c r="AK1319" s="141"/>
    </row>
    <row r="1320" spans="11:37" x14ac:dyDescent="0.25">
      <c r="K1320" s="139"/>
      <c r="L1320"/>
      <c r="M1320" s="139"/>
      <c r="N1320" s="139"/>
      <c r="O1320"/>
      <c r="P1320" s="139"/>
      <c r="Q1320" s="139"/>
      <c r="R1320"/>
      <c r="S1320" s="139"/>
      <c r="T1320" s="139"/>
      <c r="U1320"/>
      <c r="V1320"/>
      <c r="W1320" s="140"/>
      <c r="X1320" s="140"/>
      <c r="Y1320" s="140"/>
      <c r="Z1320" s="140"/>
      <c r="AA1320" s="140"/>
      <c r="AB1320" s="140"/>
      <c r="AC1320" s="140"/>
      <c r="AD1320" s="141"/>
      <c r="AE1320" s="141"/>
      <c r="AF1320" s="141"/>
      <c r="AG1320"/>
      <c r="AH1320"/>
      <c r="AI1320"/>
      <c r="AJ1320"/>
      <c r="AK1320" s="141"/>
    </row>
    <row r="1321" spans="11:37" x14ac:dyDescent="0.25">
      <c r="K1321" s="139"/>
      <c r="L1321"/>
      <c r="M1321" s="139"/>
      <c r="N1321" s="139"/>
      <c r="O1321"/>
      <c r="P1321" s="139"/>
      <c r="Q1321" s="139"/>
      <c r="R1321"/>
      <c r="S1321" s="139"/>
      <c r="T1321" s="139"/>
      <c r="U1321"/>
      <c r="V1321"/>
      <c r="W1321" s="140"/>
      <c r="X1321" s="140"/>
      <c r="Y1321" s="140"/>
      <c r="Z1321" s="140"/>
      <c r="AA1321" s="140"/>
      <c r="AB1321" s="140"/>
      <c r="AC1321" s="140"/>
      <c r="AD1321" s="141"/>
      <c r="AE1321" s="141"/>
      <c r="AF1321" s="141"/>
      <c r="AG1321"/>
      <c r="AH1321"/>
      <c r="AI1321"/>
      <c r="AJ1321"/>
      <c r="AK1321" s="141"/>
    </row>
    <row r="1322" spans="11:37" x14ac:dyDescent="0.25">
      <c r="K1322" s="139"/>
      <c r="L1322"/>
      <c r="M1322" s="139"/>
      <c r="N1322" s="139"/>
      <c r="O1322"/>
      <c r="P1322" s="139"/>
      <c r="Q1322" s="139"/>
      <c r="R1322"/>
      <c r="S1322" s="139"/>
      <c r="T1322" s="139"/>
      <c r="U1322"/>
      <c r="V1322"/>
      <c r="W1322" s="140"/>
      <c r="X1322" s="140"/>
      <c r="Y1322" s="140"/>
      <c r="Z1322" s="140"/>
      <c r="AA1322" s="140"/>
      <c r="AB1322" s="140"/>
      <c r="AC1322" s="140"/>
      <c r="AD1322" s="141"/>
      <c r="AE1322" s="141"/>
      <c r="AF1322" s="141"/>
      <c r="AG1322"/>
      <c r="AH1322"/>
      <c r="AI1322"/>
      <c r="AJ1322"/>
      <c r="AK1322" s="141"/>
    </row>
    <row r="1323" spans="11:37" x14ac:dyDescent="0.25">
      <c r="K1323" s="139"/>
      <c r="L1323"/>
      <c r="M1323" s="139"/>
      <c r="N1323" s="139"/>
      <c r="O1323"/>
      <c r="P1323" s="139"/>
      <c r="Q1323" s="139"/>
      <c r="R1323"/>
      <c r="S1323" s="139"/>
      <c r="T1323" s="139"/>
      <c r="U1323"/>
      <c r="V1323"/>
      <c r="W1323" s="140"/>
      <c r="X1323" s="140"/>
      <c r="Y1323" s="140"/>
      <c r="Z1323" s="140"/>
      <c r="AA1323" s="140"/>
      <c r="AB1323" s="140"/>
      <c r="AC1323" s="140"/>
      <c r="AD1323" s="141"/>
      <c r="AE1323" s="141"/>
      <c r="AF1323" s="141"/>
      <c r="AG1323"/>
      <c r="AH1323"/>
      <c r="AI1323"/>
      <c r="AJ1323"/>
      <c r="AK1323" s="141"/>
    </row>
    <row r="1324" spans="11:37" x14ac:dyDescent="0.25">
      <c r="K1324" s="139"/>
      <c r="L1324"/>
      <c r="M1324" s="139"/>
      <c r="N1324" s="139"/>
      <c r="O1324"/>
      <c r="P1324" s="139"/>
      <c r="Q1324" s="139"/>
      <c r="R1324"/>
      <c r="S1324" s="139"/>
      <c r="T1324" s="139"/>
      <c r="U1324"/>
      <c r="V1324"/>
      <c r="W1324" s="140"/>
      <c r="X1324" s="140"/>
      <c r="Y1324" s="140"/>
      <c r="Z1324" s="140"/>
      <c r="AA1324" s="140"/>
      <c r="AB1324" s="140"/>
      <c r="AC1324" s="140"/>
      <c r="AD1324" s="141"/>
      <c r="AE1324" s="141"/>
      <c r="AF1324" s="141"/>
      <c r="AG1324"/>
      <c r="AH1324"/>
      <c r="AI1324"/>
      <c r="AJ1324"/>
      <c r="AK1324" s="141"/>
    </row>
    <row r="1325" spans="11:37" x14ac:dyDescent="0.25">
      <c r="K1325" s="139"/>
      <c r="L1325"/>
      <c r="M1325" s="139"/>
      <c r="N1325" s="139"/>
      <c r="O1325"/>
      <c r="P1325" s="139"/>
      <c r="Q1325" s="139"/>
      <c r="R1325"/>
      <c r="S1325" s="139"/>
      <c r="T1325" s="139"/>
      <c r="U1325"/>
      <c r="V1325"/>
      <c r="W1325" s="140"/>
      <c r="X1325" s="140"/>
      <c r="Y1325" s="140"/>
      <c r="Z1325" s="140"/>
      <c r="AA1325" s="140"/>
      <c r="AB1325" s="140"/>
      <c r="AC1325" s="140"/>
      <c r="AD1325" s="141"/>
      <c r="AE1325" s="141"/>
      <c r="AF1325" s="141"/>
      <c r="AG1325"/>
      <c r="AH1325"/>
      <c r="AI1325"/>
      <c r="AJ1325"/>
      <c r="AK1325" s="141"/>
    </row>
    <row r="1326" spans="11:37" x14ac:dyDescent="0.25">
      <c r="K1326" s="139"/>
      <c r="L1326"/>
      <c r="M1326" s="139"/>
      <c r="N1326" s="139"/>
      <c r="O1326"/>
      <c r="P1326" s="139"/>
      <c r="Q1326" s="139"/>
      <c r="R1326"/>
      <c r="S1326" s="139"/>
      <c r="T1326" s="139"/>
      <c r="U1326"/>
      <c r="V1326"/>
      <c r="W1326" s="140"/>
      <c r="X1326" s="140"/>
      <c r="Y1326" s="140"/>
      <c r="Z1326" s="140"/>
      <c r="AA1326" s="140"/>
      <c r="AB1326" s="140"/>
      <c r="AC1326" s="140"/>
      <c r="AD1326" s="141"/>
      <c r="AE1326" s="141"/>
      <c r="AF1326" s="141"/>
      <c r="AG1326"/>
      <c r="AH1326"/>
      <c r="AI1326"/>
      <c r="AJ1326"/>
      <c r="AK1326" s="141"/>
    </row>
    <row r="1327" spans="11:37" x14ac:dyDescent="0.25">
      <c r="K1327" s="139"/>
      <c r="L1327"/>
      <c r="M1327" s="139"/>
      <c r="N1327" s="139"/>
      <c r="O1327"/>
      <c r="P1327" s="139"/>
      <c r="Q1327" s="139"/>
      <c r="R1327"/>
      <c r="S1327" s="139"/>
      <c r="T1327" s="139"/>
      <c r="U1327"/>
      <c r="V1327"/>
      <c r="W1327" s="140"/>
      <c r="X1327" s="140"/>
      <c r="Y1327" s="140"/>
      <c r="Z1327" s="140"/>
      <c r="AA1327" s="140"/>
      <c r="AB1327" s="140"/>
      <c r="AC1327" s="140"/>
      <c r="AD1327" s="141"/>
      <c r="AE1327" s="141"/>
      <c r="AF1327" s="141"/>
      <c r="AG1327"/>
      <c r="AH1327"/>
      <c r="AI1327"/>
      <c r="AJ1327"/>
      <c r="AK1327" s="141"/>
    </row>
    <row r="1328" spans="11:37" x14ac:dyDescent="0.25">
      <c r="K1328" s="139"/>
      <c r="L1328"/>
      <c r="M1328" s="139"/>
      <c r="N1328" s="139"/>
      <c r="O1328"/>
      <c r="P1328" s="139"/>
      <c r="Q1328" s="139"/>
      <c r="R1328"/>
      <c r="S1328" s="139"/>
      <c r="T1328" s="139"/>
      <c r="U1328"/>
      <c r="V1328"/>
      <c r="W1328" s="140"/>
      <c r="X1328" s="140"/>
      <c r="Y1328" s="140"/>
      <c r="Z1328" s="140"/>
      <c r="AA1328" s="140"/>
      <c r="AB1328" s="140"/>
      <c r="AC1328" s="140"/>
      <c r="AD1328" s="141"/>
      <c r="AE1328" s="141"/>
      <c r="AF1328" s="141"/>
      <c r="AG1328"/>
      <c r="AH1328"/>
      <c r="AI1328"/>
      <c r="AJ1328"/>
      <c r="AK1328" s="141"/>
    </row>
    <row r="1329" spans="11:37" x14ac:dyDescent="0.25">
      <c r="K1329" s="139"/>
      <c r="L1329"/>
      <c r="M1329" s="139"/>
      <c r="N1329" s="139"/>
      <c r="O1329"/>
      <c r="P1329" s="139"/>
      <c r="Q1329" s="139"/>
      <c r="R1329"/>
      <c r="S1329" s="139"/>
      <c r="T1329" s="139"/>
      <c r="U1329"/>
      <c r="V1329"/>
      <c r="W1329" s="140"/>
      <c r="X1329" s="140"/>
      <c r="Y1329" s="140"/>
      <c r="Z1329" s="140"/>
      <c r="AA1329" s="140"/>
      <c r="AB1329" s="140"/>
      <c r="AC1329" s="140"/>
      <c r="AD1329" s="141"/>
      <c r="AE1329" s="141"/>
      <c r="AF1329" s="141"/>
      <c r="AG1329"/>
      <c r="AH1329"/>
      <c r="AI1329"/>
      <c r="AJ1329"/>
      <c r="AK1329" s="141"/>
    </row>
    <row r="1330" spans="11:37" x14ac:dyDescent="0.25">
      <c r="K1330" s="139"/>
      <c r="L1330"/>
      <c r="M1330" s="139"/>
      <c r="N1330" s="139"/>
      <c r="O1330"/>
      <c r="P1330" s="139"/>
      <c r="Q1330" s="139"/>
      <c r="R1330"/>
      <c r="S1330" s="139"/>
      <c r="T1330" s="139"/>
      <c r="U1330"/>
      <c r="V1330"/>
      <c r="W1330" s="140"/>
      <c r="X1330" s="140"/>
      <c r="Y1330" s="140"/>
      <c r="Z1330" s="140"/>
      <c r="AA1330" s="140"/>
      <c r="AB1330" s="140"/>
      <c r="AC1330" s="140"/>
      <c r="AD1330" s="141"/>
      <c r="AE1330" s="141"/>
      <c r="AF1330" s="141"/>
      <c r="AG1330"/>
      <c r="AH1330"/>
      <c r="AI1330"/>
      <c r="AJ1330"/>
      <c r="AK1330" s="141"/>
    </row>
    <row r="1331" spans="11:37" x14ac:dyDescent="0.25">
      <c r="K1331" s="139"/>
      <c r="L1331"/>
      <c r="M1331" s="139"/>
      <c r="N1331" s="139"/>
      <c r="O1331"/>
      <c r="P1331" s="139"/>
      <c r="Q1331" s="139"/>
      <c r="R1331"/>
      <c r="S1331" s="139"/>
      <c r="T1331" s="139"/>
      <c r="U1331"/>
      <c r="V1331"/>
      <c r="W1331" s="140"/>
      <c r="X1331" s="140"/>
      <c r="Y1331" s="140"/>
      <c r="Z1331" s="140"/>
      <c r="AA1331" s="140"/>
      <c r="AB1331" s="140"/>
      <c r="AC1331" s="140"/>
      <c r="AD1331" s="141"/>
      <c r="AE1331" s="141"/>
      <c r="AF1331" s="141"/>
      <c r="AG1331"/>
      <c r="AH1331"/>
      <c r="AI1331"/>
      <c r="AJ1331"/>
      <c r="AK1331" s="141"/>
    </row>
    <row r="1332" spans="11:37" x14ac:dyDescent="0.25">
      <c r="K1332" s="139"/>
      <c r="L1332"/>
      <c r="M1332" s="139"/>
      <c r="N1332" s="139"/>
      <c r="O1332"/>
      <c r="P1332" s="139"/>
      <c r="Q1332" s="139"/>
      <c r="R1332"/>
      <c r="S1332" s="139"/>
      <c r="T1332" s="139"/>
      <c r="U1332"/>
      <c r="V1332"/>
      <c r="W1332" s="140"/>
      <c r="X1332" s="140"/>
      <c r="Y1332" s="140"/>
      <c r="Z1332" s="140"/>
      <c r="AA1332" s="140"/>
      <c r="AB1332" s="140"/>
      <c r="AC1332" s="140"/>
      <c r="AD1332" s="141"/>
      <c r="AE1332" s="141"/>
      <c r="AF1332" s="141"/>
      <c r="AG1332"/>
      <c r="AH1332"/>
      <c r="AI1332"/>
      <c r="AJ1332"/>
      <c r="AK1332" s="141"/>
    </row>
    <row r="1333" spans="11:37" x14ac:dyDescent="0.25">
      <c r="K1333" s="139"/>
      <c r="L1333"/>
      <c r="M1333" s="139"/>
      <c r="N1333" s="139"/>
      <c r="O1333"/>
      <c r="P1333" s="139"/>
      <c r="Q1333" s="139"/>
      <c r="R1333"/>
      <c r="S1333" s="139"/>
      <c r="T1333" s="139"/>
      <c r="U1333"/>
      <c r="V1333"/>
      <c r="W1333" s="140"/>
      <c r="X1333" s="140"/>
      <c r="Y1333" s="140"/>
      <c r="Z1333" s="140"/>
      <c r="AA1333" s="140"/>
      <c r="AB1333" s="140"/>
      <c r="AC1333" s="140"/>
      <c r="AD1333" s="141"/>
      <c r="AE1333" s="141"/>
      <c r="AF1333" s="141"/>
      <c r="AG1333"/>
      <c r="AH1333"/>
      <c r="AI1333"/>
      <c r="AJ1333"/>
      <c r="AK1333" s="141"/>
    </row>
    <row r="1334" spans="11:37" x14ac:dyDescent="0.25">
      <c r="K1334" s="139"/>
      <c r="L1334"/>
      <c r="M1334" s="139"/>
      <c r="N1334" s="139"/>
      <c r="O1334"/>
      <c r="P1334" s="139"/>
      <c r="Q1334" s="139"/>
      <c r="R1334"/>
      <c r="S1334" s="139"/>
      <c r="T1334" s="139"/>
      <c r="U1334"/>
      <c r="V1334"/>
      <c r="W1334" s="140"/>
      <c r="X1334" s="140"/>
      <c r="Y1334" s="140"/>
      <c r="Z1334" s="140"/>
      <c r="AA1334" s="140"/>
      <c r="AB1334" s="140"/>
      <c r="AC1334" s="140"/>
      <c r="AD1334" s="141"/>
      <c r="AE1334" s="141"/>
      <c r="AF1334" s="141"/>
      <c r="AG1334"/>
      <c r="AH1334"/>
      <c r="AI1334"/>
      <c r="AJ1334"/>
      <c r="AK1334" s="141"/>
    </row>
    <row r="1335" spans="11:37" x14ac:dyDescent="0.25">
      <c r="K1335" s="139"/>
      <c r="L1335"/>
      <c r="M1335" s="139"/>
      <c r="N1335" s="139"/>
      <c r="O1335"/>
      <c r="P1335" s="139"/>
      <c r="Q1335" s="139"/>
      <c r="R1335"/>
      <c r="S1335" s="139"/>
      <c r="T1335" s="139"/>
      <c r="U1335"/>
      <c r="V1335"/>
      <c r="W1335" s="140"/>
      <c r="X1335" s="140"/>
      <c r="Y1335" s="140"/>
      <c r="Z1335" s="140"/>
      <c r="AA1335" s="140"/>
      <c r="AB1335" s="140"/>
      <c r="AC1335" s="140"/>
      <c r="AD1335" s="141"/>
      <c r="AE1335" s="141"/>
      <c r="AF1335" s="141"/>
      <c r="AG1335"/>
      <c r="AH1335"/>
      <c r="AI1335"/>
      <c r="AJ1335"/>
      <c r="AK1335" s="141"/>
    </row>
    <row r="1336" spans="11:37" x14ac:dyDescent="0.25">
      <c r="K1336" s="139"/>
      <c r="L1336"/>
      <c r="M1336" s="139"/>
      <c r="N1336" s="139"/>
      <c r="O1336"/>
      <c r="P1336" s="139"/>
      <c r="Q1336" s="139"/>
      <c r="R1336"/>
      <c r="S1336" s="139"/>
      <c r="T1336" s="139"/>
      <c r="U1336"/>
      <c r="V1336"/>
      <c r="W1336" s="140"/>
      <c r="X1336" s="140"/>
      <c r="Y1336" s="140"/>
      <c r="Z1336" s="140"/>
      <c r="AA1336" s="140"/>
      <c r="AB1336" s="140"/>
      <c r="AC1336" s="140"/>
      <c r="AD1336" s="141"/>
      <c r="AE1336" s="141"/>
      <c r="AF1336" s="141"/>
      <c r="AG1336"/>
      <c r="AH1336"/>
      <c r="AI1336"/>
      <c r="AJ1336"/>
      <c r="AK1336" s="141"/>
    </row>
    <row r="1337" spans="11:37" x14ac:dyDescent="0.25">
      <c r="K1337" s="139"/>
      <c r="L1337"/>
      <c r="M1337" s="139"/>
      <c r="N1337" s="139"/>
      <c r="O1337"/>
      <c r="P1337" s="139"/>
      <c r="Q1337" s="139"/>
      <c r="R1337"/>
      <c r="S1337" s="139"/>
      <c r="T1337" s="139"/>
      <c r="U1337"/>
      <c r="V1337"/>
      <c r="W1337" s="140"/>
      <c r="X1337" s="140"/>
      <c r="Y1337" s="140"/>
      <c r="Z1337" s="140"/>
      <c r="AA1337" s="140"/>
      <c r="AB1337" s="140"/>
      <c r="AC1337" s="140"/>
      <c r="AD1337" s="141"/>
      <c r="AE1337" s="141"/>
      <c r="AF1337" s="141"/>
      <c r="AG1337"/>
      <c r="AH1337"/>
      <c r="AI1337"/>
      <c r="AJ1337"/>
      <c r="AK1337" s="141"/>
    </row>
    <row r="1338" spans="11:37" x14ac:dyDescent="0.25">
      <c r="K1338" s="139"/>
      <c r="L1338"/>
      <c r="M1338" s="139"/>
      <c r="N1338" s="139"/>
      <c r="O1338"/>
      <c r="P1338" s="139"/>
      <c r="Q1338" s="139"/>
      <c r="R1338"/>
      <c r="S1338" s="139"/>
      <c r="T1338" s="139"/>
      <c r="U1338"/>
      <c r="V1338"/>
      <c r="W1338" s="140"/>
      <c r="X1338" s="140"/>
      <c r="Y1338" s="140"/>
      <c r="Z1338" s="140"/>
      <c r="AA1338" s="140"/>
      <c r="AB1338" s="140"/>
      <c r="AC1338" s="140"/>
      <c r="AD1338" s="141"/>
      <c r="AE1338" s="141"/>
      <c r="AF1338" s="141"/>
      <c r="AG1338"/>
      <c r="AH1338"/>
      <c r="AI1338"/>
      <c r="AJ1338"/>
      <c r="AK1338" s="141"/>
    </row>
    <row r="1339" spans="11:37" x14ac:dyDescent="0.25">
      <c r="K1339" s="139"/>
      <c r="L1339"/>
      <c r="M1339" s="139"/>
      <c r="N1339" s="139"/>
      <c r="O1339"/>
      <c r="P1339" s="139"/>
      <c r="Q1339" s="139"/>
      <c r="R1339"/>
      <c r="S1339" s="139"/>
      <c r="T1339" s="139"/>
      <c r="U1339"/>
      <c r="V1339"/>
      <c r="W1339" s="140"/>
      <c r="X1339" s="140"/>
      <c r="Y1339" s="140"/>
      <c r="Z1339" s="140"/>
      <c r="AA1339" s="140"/>
      <c r="AB1339" s="140"/>
      <c r="AC1339" s="140"/>
      <c r="AD1339" s="141"/>
      <c r="AE1339" s="141"/>
      <c r="AF1339" s="141"/>
      <c r="AG1339"/>
      <c r="AH1339"/>
      <c r="AI1339"/>
      <c r="AJ1339"/>
      <c r="AK1339" s="141"/>
    </row>
    <row r="1340" spans="11:37" x14ac:dyDescent="0.25">
      <c r="K1340" s="139"/>
      <c r="L1340"/>
      <c r="M1340" s="139"/>
      <c r="N1340" s="139"/>
      <c r="O1340"/>
      <c r="P1340" s="139"/>
      <c r="Q1340" s="139"/>
      <c r="R1340"/>
      <c r="S1340" s="139"/>
      <c r="T1340" s="139"/>
      <c r="U1340"/>
      <c r="V1340"/>
      <c r="W1340" s="140"/>
      <c r="X1340" s="140"/>
      <c r="Y1340" s="140"/>
      <c r="Z1340" s="140"/>
      <c r="AA1340" s="140"/>
      <c r="AB1340" s="140"/>
      <c r="AC1340" s="140"/>
      <c r="AD1340" s="141"/>
      <c r="AE1340" s="141"/>
      <c r="AF1340" s="141"/>
      <c r="AG1340"/>
      <c r="AH1340"/>
      <c r="AI1340"/>
      <c r="AJ1340"/>
      <c r="AK1340" s="141"/>
    </row>
    <row r="1341" spans="11:37" x14ac:dyDescent="0.25">
      <c r="K1341" s="139"/>
      <c r="L1341"/>
      <c r="M1341" s="139"/>
      <c r="N1341" s="139"/>
      <c r="O1341"/>
      <c r="P1341" s="139"/>
      <c r="Q1341" s="139"/>
      <c r="R1341"/>
      <c r="S1341" s="139"/>
      <c r="T1341" s="139"/>
      <c r="U1341"/>
      <c r="V1341"/>
      <c r="W1341" s="140"/>
      <c r="X1341" s="140"/>
      <c r="Y1341" s="140"/>
      <c r="Z1341" s="140"/>
      <c r="AA1341" s="140"/>
      <c r="AB1341" s="140"/>
      <c r="AC1341" s="140"/>
      <c r="AD1341" s="141"/>
      <c r="AE1341" s="141"/>
      <c r="AF1341" s="141"/>
      <c r="AG1341"/>
      <c r="AH1341"/>
      <c r="AI1341"/>
      <c r="AJ1341"/>
      <c r="AK1341" s="141"/>
    </row>
    <row r="1342" spans="11:37" x14ac:dyDescent="0.25">
      <c r="K1342" s="139"/>
      <c r="L1342"/>
      <c r="M1342" s="139"/>
      <c r="N1342" s="139"/>
      <c r="O1342"/>
      <c r="P1342" s="139"/>
      <c r="Q1342" s="139"/>
      <c r="R1342"/>
      <c r="S1342" s="139"/>
      <c r="T1342" s="139"/>
      <c r="U1342"/>
      <c r="V1342"/>
      <c r="W1342" s="140"/>
      <c r="X1342" s="140"/>
      <c r="Y1342" s="140"/>
      <c r="Z1342" s="140"/>
      <c r="AA1342" s="140"/>
      <c r="AB1342" s="140"/>
      <c r="AC1342" s="140"/>
      <c r="AD1342" s="141"/>
      <c r="AE1342" s="141"/>
      <c r="AF1342" s="141"/>
      <c r="AG1342"/>
      <c r="AH1342"/>
      <c r="AI1342"/>
      <c r="AJ1342"/>
      <c r="AK1342" s="141"/>
    </row>
    <row r="1343" spans="11:37" x14ac:dyDescent="0.25">
      <c r="K1343" s="139"/>
      <c r="L1343"/>
      <c r="M1343" s="139"/>
      <c r="N1343" s="139"/>
      <c r="O1343"/>
      <c r="P1343" s="139"/>
      <c r="Q1343" s="139"/>
      <c r="R1343"/>
      <c r="S1343" s="139"/>
      <c r="T1343" s="139"/>
      <c r="U1343"/>
      <c r="V1343"/>
      <c r="W1343" s="140"/>
      <c r="X1343" s="140"/>
      <c r="Y1343" s="140"/>
      <c r="Z1343" s="140"/>
      <c r="AA1343" s="140"/>
      <c r="AB1343" s="140"/>
      <c r="AC1343" s="140"/>
      <c r="AD1343" s="141"/>
      <c r="AE1343" s="141"/>
      <c r="AF1343" s="141"/>
      <c r="AG1343"/>
      <c r="AH1343"/>
      <c r="AI1343"/>
      <c r="AJ1343"/>
      <c r="AK1343" s="141"/>
    </row>
    <row r="1344" spans="11:37" x14ac:dyDescent="0.25">
      <c r="K1344" s="139"/>
      <c r="L1344"/>
      <c r="M1344" s="139"/>
      <c r="N1344" s="139"/>
      <c r="O1344"/>
      <c r="P1344" s="139"/>
      <c r="Q1344" s="139"/>
      <c r="R1344"/>
      <c r="S1344" s="139"/>
      <c r="T1344" s="139"/>
      <c r="U1344"/>
      <c r="V1344"/>
      <c r="W1344" s="140"/>
      <c r="X1344" s="140"/>
      <c r="Y1344" s="140"/>
      <c r="Z1344" s="140"/>
      <c r="AA1344" s="140"/>
      <c r="AB1344" s="140"/>
      <c r="AC1344" s="140"/>
      <c r="AD1344" s="141"/>
      <c r="AE1344" s="141"/>
      <c r="AF1344" s="141"/>
      <c r="AG1344"/>
      <c r="AH1344"/>
      <c r="AI1344"/>
      <c r="AJ1344"/>
      <c r="AK1344" s="141"/>
    </row>
    <row r="1345" spans="11:37" x14ac:dyDescent="0.25">
      <c r="K1345" s="139"/>
      <c r="L1345"/>
      <c r="M1345" s="139"/>
      <c r="N1345" s="139"/>
      <c r="O1345"/>
      <c r="P1345" s="139"/>
      <c r="Q1345" s="139"/>
      <c r="R1345"/>
      <c r="S1345" s="139"/>
      <c r="T1345" s="139"/>
      <c r="U1345"/>
      <c r="V1345"/>
      <c r="W1345" s="140"/>
      <c r="X1345" s="140"/>
      <c r="Y1345" s="140"/>
      <c r="Z1345" s="140"/>
      <c r="AA1345" s="140"/>
      <c r="AB1345" s="140"/>
      <c r="AC1345" s="140"/>
      <c r="AD1345" s="141"/>
      <c r="AE1345" s="141"/>
      <c r="AF1345" s="141"/>
      <c r="AG1345"/>
      <c r="AH1345"/>
      <c r="AI1345"/>
      <c r="AJ1345"/>
      <c r="AK1345" s="141"/>
    </row>
    <row r="1346" spans="11:37" x14ac:dyDescent="0.25">
      <c r="K1346" s="139"/>
      <c r="L1346"/>
      <c r="M1346" s="139"/>
      <c r="N1346" s="139"/>
      <c r="O1346"/>
      <c r="P1346" s="139"/>
      <c r="Q1346" s="139"/>
      <c r="R1346"/>
      <c r="S1346" s="139"/>
      <c r="T1346" s="139"/>
      <c r="U1346"/>
      <c r="V1346"/>
      <c r="W1346" s="140"/>
      <c r="X1346" s="140"/>
      <c r="Y1346" s="140"/>
      <c r="Z1346" s="140"/>
      <c r="AA1346" s="140"/>
      <c r="AB1346" s="140"/>
      <c r="AC1346" s="140"/>
      <c r="AD1346" s="141"/>
      <c r="AE1346" s="141"/>
      <c r="AF1346" s="141"/>
      <c r="AG1346"/>
      <c r="AH1346"/>
      <c r="AI1346"/>
      <c r="AJ1346"/>
      <c r="AK1346" s="141"/>
    </row>
    <row r="1347" spans="11:37" x14ac:dyDescent="0.25">
      <c r="K1347" s="139"/>
      <c r="L1347"/>
      <c r="M1347" s="139"/>
      <c r="N1347" s="139"/>
      <c r="O1347"/>
      <c r="P1347" s="139"/>
      <c r="Q1347" s="139"/>
      <c r="R1347"/>
      <c r="S1347" s="139"/>
      <c r="T1347" s="139"/>
      <c r="U1347"/>
      <c r="V1347"/>
      <c r="W1347" s="140"/>
      <c r="X1347" s="140"/>
      <c r="Y1347" s="140"/>
      <c r="Z1347" s="140"/>
      <c r="AA1347" s="140"/>
      <c r="AB1347" s="140"/>
      <c r="AC1347" s="140"/>
      <c r="AD1347" s="141"/>
      <c r="AE1347" s="141"/>
      <c r="AF1347" s="141"/>
      <c r="AG1347"/>
      <c r="AH1347"/>
      <c r="AI1347"/>
      <c r="AJ1347"/>
      <c r="AK1347" s="141"/>
    </row>
    <row r="1348" spans="11:37" x14ac:dyDescent="0.25">
      <c r="K1348" s="139"/>
      <c r="L1348"/>
      <c r="M1348" s="139"/>
      <c r="N1348" s="139"/>
      <c r="O1348"/>
      <c r="P1348" s="139"/>
      <c r="Q1348" s="139"/>
      <c r="R1348"/>
      <c r="S1348" s="139"/>
      <c r="T1348" s="139"/>
      <c r="U1348"/>
      <c r="V1348"/>
      <c r="W1348" s="140"/>
      <c r="X1348" s="140"/>
      <c r="Y1348" s="140"/>
      <c r="Z1348" s="140"/>
      <c r="AA1348" s="140"/>
      <c r="AB1348" s="140"/>
      <c r="AC1348" s="140"/>
      <c r="AD1348" s="141"/>
      <c r="AE1348" s="141"/>
      <c r="AF1348" s="141"/>
      <c r="AG1348"/>
      <c r="AH1348"/>
      <c r="AI1348"/>
      <c r="AJ1348"/>
      <c r="AK1348" s="141"/>
    </row>
    <row r="1349" spans="11:37" x14ac:dyDescent="0.25">
      <c r="K1349" s="139"/>
      <c r="L1349"/>
      <c r="M1349" s="139"/>
      <c r="N1349" s="139"/>
      <c r="O1349"/>
      <c r="P1349" s="139"/>
      <c r="Q1349" s="139"/>
      <c r="R1349"/>
      <c r="S1349" s="139"/>
      <c r="T1349" s="139"/>
      <c r="U1349"/>
      <c r="V1349"/>
      <c r="W1349" s="140"/>
      <c r="X1349" s="140"/>
      <c r="Y1349" s="140"/>
      <c r="Z1349" s="140"/>
      <c r="AA1349" s="140"/>
      <c r="AB1349" s="140"/>
      <c r="AC1349" s="140"/>
      <c r="AD1349" s="141"/>
      <c r="AE1349" s="141"/>
      <c r="AF1349" s="141"/>
      <c r="AG1349"/>
      <c r="AH1349"/>
      <c r="AI1349"/>
      <c r="AJ1349"/>
      <c r="AK1349" s="141"/>
    </row>
    <row r="1350" spans="11:37" x14ac:dyDescent="0.25">
      <c r="K1350" s="139"/>
      <c r="L1350"/>
      <c r="M1350" s="139"/>
      <c r="N1350" s="139"/>
      <c r="O1350"/>
      <c r="P1350" s="139"/>
      <c r="Q1350" s="139"/>
      <c r="R1350"/>
      <c r="S1350" s="139"/>
      <c r="T1350" s="139"/>
      <c r="U1350"/>
      <c r="V1350"/>
      <c r="W1350" s="140"/>
      <c r="X1350" s="140"/>
      <c r="Y1350" s="140"/>
      <c r="Z1350" s="140"/>
      <c r="AA1350" s="140"/>
      <c r="AB1350" s="140"/>
      <c r="AC1350" s="140"/>
      <c r="AD1350" s="141"/>
      <c r="AE1350" s="141"/>
      <c r="AF1350" s="141"/>
      <c r="AG1350"/>
      <c r="AH1350"/>
      <c r="AI1350"/>
      <c r="AJ1350"/>
      <c r="AK1350" s="141"/>
    </row>
    <row r="1351" spans="11:37" x14ac:dyDescent="0.25">
      <c r="K1351" s="139"/>
      <c r="L1351"/>
      <c r="M1351" s="139"/>
      <c r="N1351" s="139"/>
      <c r="O1351"/>
      <c r="P1351" s="139"/>
      <c r="Q1351" s="139"/>
      <c r="R1351"/>
      <c r="S1351" s="139"/>
      <c r="T1351" s="139"/>
      <c r="U1351"/>
      <c r="V1351"/>
      <c r="W1351" s="140"/>
      <c r="X1351" s="140"/>
      <c r="Y1351" s="140"/>
      <c r="Z1351" s="140"/>
      <c r="AA1351" s="140"/>
      <c r="AB1351" s="140"/>
      <c r="AC1351" s="140"/>
      <c r="AD1351" s="141"/>
      <c r="AE1351" s="141"/>
      <c r="AF1351" s="141"/>
      <c r="AG1351"/>
      <c r="AH1351"/>
      <c r="AI1351"/>
      <c r="AJ1351"/>
      <c r="AK1351" s="141"/>
    </row>
    <row r="1352" spans="11:37" x14ac:dyDescent="0.25">
      <c r="K1352" s="139"/>
      <c r="L1352"/>
      <c r="M1352" s="139"/>
      <c r="N1352" s="139"/>
      <c r="O1352"/>
      <c r="P1352" s="139"/>
      <c r="Q1352" s="139"/>
      <c r="R1352"/>
      <c r="S1352" s="139"/>
      <c r="T1352" s="139"/>
      <c r="U1352"/>
      <c r="V1352"/>
      <c r="W1352" s="140"/>
      <c r="X1352" s="140"/>
      <c r="Y1352" s="140"/>
      <c r="Z1352" s="140"/>
      <c r="AA1352" s="140"/>
      <c r="AB1352" s="140"/>
      <c r="AC1352" s="140"/>
      <c r="AD1352" s="141"/>
      <c r="AE1352" s="141"/>
      <c r="AF1352" s="141"/>
      <c r="AG1352"/>
      <c r="AH1352"/>
      <c r="AI1352"/>
      <c r="AJ1352"/>
      <c r="AK1352" s="141"/>
    </row>
    <row r="1353" spans="11:37" x14ac:dyDescent="0.25">
      <c r="K1353" s="139"/>
      <c r="L1353"/>
      <c r="M1353" s="139"/>
      <c r="N1353" s="139"/>
      <c r="O1353"/>
      <c r="P1353" s="139"/>
      <c r="Q1353" s="139"/>
      <c r="R1353"/>
      <c r="S1353" s="139"/>
      <c r="T1353" s="139"/>
      <c r="U1353"/>
      <c r="V1353"/>
      <c r="W1353" s="140"/>
      <c r="X1353" s="140"/>
      <c r="Y1353" s="140"/>
      <c r="Z1353" s="140"/>
      <c r="AA1353" s="140"/>
      <c r="AB1353" s="140"/>
      <c r="AC1353" s="140"/>
      <c r="AD1353" s="141"/>
      <c r="AE1353" s="141"/>
      <c r="AF1353" s="141"/>
      <c r="AG1353"/>
      <c r="AH1353"/>
      <c r="AI1353"/>
      <c r="AJ1353"/>
      <c r="AK1353" s="141"/>
    </row>
    <row r="1354" spans="11:37" x14ac:dyDescent="0.25">
      <c r="K1354" s="139"/>
      <c r="L1354"/>
      <c r="M1354" s="139"/>
      <c r="N1354" s="139"/>
      <c r="O1354"/>
      <c r="P1354" s="139"/>
      <c r="Q1354" s="139"/>
      <c r="R1354"/>
      <c r="S1354" s="139"/>
      <c r="T1354" s="139"/>
      <c r="U1354"/>
      <c r="V1354"/>
      <c r="W1354" s="140"/>
      <c r="X1354" s="140"/>
      <c r="Y1354" s="140"/>
      <c r="Z1354" s="140"/>
      <c r="AA1354" s="140"/>
      <c r="AB1354" s="140"/>
      <c r="AC1354" s="140"/>
      <c r="AD1354" s="141"/>
      <c r="AE1354" s="141"/>
      <c r="AF1354" s="141"/>
      <c r="AG1354"/>
      <c r="AH1354"/>
      <c r="AI1354"/>
      <c r="AJ1354"/>
      <c r="AK1354" s="141"/>
    </row>
    <row r="1355" spans="11:37" x14ac:dyDescent="0.25">
      <c r="K1355" s="139"/>
      <c r="L1355"/>
      <c r="M1355" s="139"/>
      <c r="N1355" s="139"/>
      <c r="O1355"/>
      <c r="P1355" s="139"/>
      <c r="Q1355" s="139"/>
      <c r="R1355"/>
      <c r="S1355" s="139"/>
      <c r="T1355" s="139"/>
      <c r="U1355"/>
      <c r="V1355"/>
      <c r="W1355" s="140"/>
      <c r="X1355" s="140"/>
      <c r="Y1355" s="140"/>
      <c r="Z1355" s="140"/>
      <c r="AA1355" s="140"/>
      <c r="AB1355" s="140"/>
      <c r="AC1355" s="140"/>
      <c r="AD1355" s="141"/>
      <c r="AE1355" s="141"/>
      <c r="AF1355" s="141"/>
      <c r="AG1355"/>
      <c r="AH1355"/>
      <c r="AI1355"/>
      <c r="AJ1355"/>
      <c r="AK1355" s="141"/>
    </row>
    <row r="1356" spans="11:37" x14ac:dyDescent="0.25">
      <c r="K1356" s="139"/>
      <c r="L1356"/>
      <c r="M1356" s="139"/>
      <c r="N1356" s="139"/>
      <c r="O1356"/>
      <c r="P1356" s="139"/>
      <c r="Q1356" s="139"/>
      <c r="R1356"/>
      <c r="S1356" s="139"/>
      <c r="T1356" s="139"/>
      <c r="U1356"/>
      <c r="V1356"/>
      <c r="W1356" s="140"/>
      <c r="X1356" s="140"/>
      <c r="Y1356" s="140"/>
      <c r="Z1356" s="140"/>
      <c r="AA1356" s="140"/>
      <c r="AB1356" s="140"/>
      <c r="AC1356" s="140"/>
      <c r="AD1356" s="141"/>
      <c r="AE1356" s="141"/>
      <c r="AF1356" s="141"/>
      <c r="AG1356"/>
      <c r="AH1356"/>
      <c r="AI1356"/>
      <c r="AJ1356"/>
      <c r="AK1356" s="141"/>
    </row>
    <row r="1357" spans="11:37" x14ac:dyDescent="0.25">
      <c r="K1357" s="139"/>
      <c r="L1357"/>
      <c r="M1357" s="139"/>
      <c r="N1357" s="139"/>
      <c r="O1357"/>
      <c r="P1357" s="139"/>
      <c r="Q1357" s="139"/>
      <c r="R1357"/>
      <c r="S1357" s="139"/>
      <c r="T1357" s="139"/>
      <c r="U1357"/>
      <c r="V1357"/>
      <c r="W1357" s="140"/>
      <c r="X1357" s="140"/>
      <c r="Y1357" s="140"/>
      <c r="Z1357" s="140"/>
      <c r="AA1357" s="140"/>
      <c r="AB1357" s="140"/>
      <c r="AC1357" s="140"/>
      <c r="AD1357" s="141"/>
      <c r="AE1357" s="141"/>
      <c r="AF1357" s="141"/>
      <c r="AG1357"/>
      <c r="AH1357"/>
      <c r="AI1357"/>
      <c r="AJ1357"/>
      <c r="AK1357" s="141"/>
    </row>
    <row r="1358" spans="11:37" x14ac:dyDescent="0.25">
      <c r="K1358" s="139"/>
      <c r="L1358"/>
      <c r="M1358" s="139"/>
      <c r="N1358" s="139"/>
      <c r="O1358"/>
      <c r="P1358" s="139"/>
      <c r="Q1358" s="139"/>
      <c r="R1358"/>
      <c r="S1358" s="139"/>
      <c r="T1358" s="139"/>
      <c r="U1358"/>
      <c r="V1358"/>
      <c r="W1358" s="140"/>
      <c r="X1358" s="140"/>
      <c r="Y1358" s="140"/>
      <c r="Z1358" s="140"/>
      <c r="AA1358" s="140"/>
      <c r="AB1358" s="140"/>
      <c r="AC1358" s="140"/>
      <c r="AD1358" s="141"/>
      <c r="AE1358" s="141"/>
      <c r="AF1358" s="141"/>
      <c r="AG1358"/>
      <c r="AH1358"/>
      <c r="AI1358"/>
      <c r="AJ1358"/>
      <c r="AK1358" s="141"/>
    </row>
    <row r="1359" spans="11:37" x14ac:dyDescent="0.25">
      <c r="K1359" s="139"/>
      <c r="L1359"/>
      <c r="M1359" s="139"/>
      <c r="N1359" s="139"/>
      <c r="O1359"/>
      <c r="P1359" s="139"/>
      <c r="Q1359" s="139"/>
      <c r="R1359"/>
      <c r="S1359" s="139"/>
      <c r="T1359" s="139"/>
      <c r="U1359"/>
      <c r="V1359"/>
      <c r="W1359" s="140"/>
      <c r="X1359" s="140"/>
      <c r="Y1359" s="140"/>
      <c r="Z1359" s="140"/>
      <c r="AA1359" s="140"/>
      <c r="AB1359" s="140"/>
      <c r="AC1359" s="140"/>
      <c r="AD1359" s="141"/>
      <c r="AE1359" s="141"/>
      <c r="AF1359" s="141"/>
      <c r="AG1359"/>
      <c r="AH1359"/>
      <c r="AI1359"/>
      <c r="AJ1359"/>
      <c r="AK1359" s="141"/>
    </row>
    <row r="1360" spans="11:37" x14ac:dyDescent="0.25">
      <c r="K1360" s="139"/>
      <c r="L1360"/>
      <c r="M1360" s="139"/>
      <c r="N1360" s="139"/>
      <c r="O1360"/>
      <c r="P1360" s="139"/>
      <c r="Q1360" s="139"/>
      <c r="R1360"/>
      <c r="S1360" s="139"/>
      <c r="T1360" s="139"/>
      <c r="U1360"/>
      <c r="V1360"/>
      <c r="W1360" s="140"/>
      <c r="X1360" s="140"/>
      <c r="Y1360" s="140"/>
      <c r="Z1360" s="140"/>
      <c r="AA1360" s="140"/>
      <c r="AB1360" s="140"/>
      <c r="AC1360" s="140"/>
      <c r="AD1360" s="141"/>
      <c r="AE1360" s="141"/>
      <c r="AF1360" s="141"/>
      <c r="AG1360"/>
      <c r="AH1360"/>
      <c r="AI1360"/>
      <c r="AJ1360"/>
      <c r="AK1360" s="141"/>
    </row>
    <row r="1361" spans="11:37" x14ac:dyDescent="0.25">
      <c r="K1361" s="139"/>
      <c r="L1361"/>
      <c r="M1361" s="139"/>
      <c r="N1361" s="139"/>
      <c r="O1361"/>
      <c r="P1361" s="139"/>
      <c r="Q1361" s="139"/>
      <c r="R1361"/>
      <c r="S1361" s="139"/>
      <c r="T1361" s="139"/>
      <c r="U1361"/>
      <c r="V1361"/>
      <c r="W1361" s="140"/>
      <c r="X1361" s="140"/>
      <c r="Y1361" s="140"/>
      <c r="Z1361" s="140"/>
      <c r="AA1361" s="140"/>
      <c r="AB1361" s="140"/>
      <c r="AC1361" s="140"/>
      <c r="AD1361" s="141"/>
      <c r="AE1361" s="141"/>
      <c r="AF1361" s="141"/>
      <c r="AG1361"/>
      <c r="AH1361"/>
      <c r="AI1361"/>
      <c r="AJ1361"/>
      <c r="AK1361" s="141"/>
    </row>
    <row r="1362" spans="11:37" x14ac:dyDescent="0.25">
      <c r="K1362" s="139"/>
      <c r="L1362"/>
      <c r="M1362" s="139"/>
      <c r="N1362" s="139"/>
      <c r="O1362"/>
      <c r="P1362" s="139"/>
      <c r="Q1362" s="139"/>
      <c r="R1362"/>
      <c r="S1362" s="139"/>
      <c r="T1362" s="139"/>
      <c r="U1362"/>
      <c r="V1362"/>
      <c r="W1362" s="140"/>
      <c r="X1362" s="140"/>
      <c r="Y1362" s="140"/>
      <c r="Z1362" s="140"/>
      <c r="AA1362" s="140"/>
      <c r="AB1362" s="140"/>
      <c r="AC1362" s="140"/>
      <c r="AD1362" s="141"/>
      <c r="AE1362" s="141"/>
      <c r="AF1362" s="141"/>
      <c r="AG1362"/>
      <c r="AH1362"/>
      <c r="AI1362"/>
      <c r="AJ1362"/>
      <c r="AK1362" s="141"/>
    </row>
    <row r="1363" spans="11:37" x14ac:dyDescent="0.25">
      <c r="K1363" s="139"/>
      <c r="L1363"/>
      <c r="M1363" s="139"/>
      <c r="N1363" s="139"/>
      <c r="O1363"/>
      <c r="P1363" s="139"/>
      <c r="Q1363" s="139"/>
      <c r="R1363"/>
      <c r="S1363" s="139"/>
      <c r="T1363" s="139"/>
      <c r="U1363"/>
      <c r="V1363"/>
      <c r="W1363" s="140"/>
      <c r="X1363" s="140"/>
      <c r="Y1363" s="140"/>
      <c r="Z1363" s="140"/>
      <c r="AA1363" s="140"/>
      <c r="AB1363" s="140"/>
      <c r="AC1363" s="140"/>
      <c r="AD1363" s="141"/>
      <c r="AE1363" s="141"/>
      <c r="AF1363" s="141"/>
      <c r="AG1363"/>
      <c r="AH1363"/>
      <c r="AI1363"/>
      <c r="AJ1363"/>
      <c r="AK1363" s="141"/>
    </row>
    <row r="1364" spans="11:37" x14ac:dyDescent="0.25">
      <c r="K1364" s="139"/>
      <c r="L1364"/>
      <c r="M1364" s="139"/>
      <c r="N1364" s="139"/>
      <c r="O1364"/>
      <c r="P1364" s="139"/>
      <c r="Q1364" s="139"/>
      <c r="R1364"/>
      <c r="S1364" s="139"/>
      <c r="T1364" s="139"/>
      <c r="U1364"/>
      <c r="V1364"/>
      <c r="W1364" s="140"/>
      <c r="X1364" s="140"/>
      <c r="Y1364" s="140"/>
      <c r="Z1364" s="140"/>
      <c r="AA1364" s="140"/>
      <c r="AB1364" s="140"/>
      <c r="AC1364" s="140"/>
      <c r="AD1364" s="141"/>
      <c r="AE1364" s="141"/>
      <c r="AF1364" s="141"/>
      <c r="AG1364"/>
      <c r="AH1364"/>
      <c r="AI1364"/>
      <c r="AJ1364"/>
      <c r="AK1364" s="141"/>
    </row>
    <row r="1365" spans="11:37" x14ac:dyDescent="0.25">
      <c r="K1365" s="139"/>
      <c r="L1365"/>
      <c r="M1365" s="139"/>
      <c r="N1365" s="139"/>
      <c r="O1365"/>
      <c r="P1365" s="139"/>
      <c r="Q1365" s="139"/>
      <c r="R1365"/>
      <c r="S1365" s="139"/>
      <c r="T1365" s="139"/>
      <c r="U1365"/>
      <c r="V1365"/>
      <c r="W1365" s="140"/>
      <c r="X1365" s="140"/>
      <c r="Y1365" s="140"/>
      <c r="Z1365" s="140"/>
      <c r="AA1365" s="140"/>
      <c r="AB1365" s="140"/>
      <c r="AC1365" s="140"/>
      <c r="AD1365" s="141"/>
      <c r="AE1365" s="141"/>
      <c r="AF1365" s="141"/>
      <c r="AG1365"/>
      <c r="AH1365"/>
      <c r="AI1365"/>
      <c r="AJ1365"/>
      <c r="AK1365" s="141"/>
    </row>
    <row r="1366" spans="11:37" x14ac:dyDescent="0.25">
      <c r="K1366" s="139"/>
      <c r="L1366"/>
      <c r="M1366" s="139"/>
      <c r="N1366" s="139"/>
      <c r="O1366"/>
      <c r="P1366" s="139"/>
      <c r="Q1366" s="139"/>
      <c r="R1366"/>
      <c r="S1366" s="139"/>
      <c r="T1366" s="139"/>
      <c r="U1366"/>
      <c r="V1366"/>
      <c r="W1366" s="140"/>
      <c r="X1366" s="140"/>
      <c r="Y1366" s="140"/>
      <c r="Z1366" s="140"/>
      <c r="AA1366" s="140"/>
      <c r="AB1366" s="140"/>
      <c r="AC1366" s="140"/>
      <c r="AD1366" s="141"/>
      <c r="AE1366" s="141"/>
      <c r="AF1366" s="141"/>
      <c r="AG1366"/>
      <c r="AH1366"/>
      <c r="AI1366"/>
      <c r="AJ1366"/>
      <c r="AK1366" s="141"/>
    </row>
    <row r="1367" spans="11:37" x14ac:dyDescent="0.25">
      <c r="K1367" s="139"/>
      <c r="L1367"/>
      <c r="M1367" s="139"/>
      <c r="N1367" s="139"/>
      <c r="O1367"/>
      <c r="P1367" s="139"/>
      <c r="Q1367" s="139"/>
      <c r="R1367"/>
      <c r="S1367" s="139"/>
      <c r="T1367" s="139"/>
      <c r="U1367"/>
      <c r="V1367"/>
      <c r="W1367" s="140"/>
      <c r="X1367" s="140"/>
      <c r="Y1367" s="140"/>
      <c r="Z1367" s="140"/>
      <c r="AA1367" s="140"/>
      <c r="AB1367" s="140"/>
      <c r="AC1367" s="140"/>
      <c r="AD1367" s="141"/>
      <c r="AE1367" s="141"/>
      <c r="AF1367" s="141"/>
      <c r="AG1367"/>
      <c r="AH1367"/>
      <c r="AI1367"/>
      <c r="AJ1367"/>
      <c r="AK1367" s="141"/>
    </row>
    <row r="1368" spans="11:37" x14ac:dyDescent="0.25">
      <c r="K1368" s="139"/>
      <c r="L1368"/>
      <c r="M1368" s="139"/>
      <c r="N1368" s="139"/>
      <c r="O1368"/>
      <c r="P1368" s="139"/>
      <c r="Q1368" s="139"/>
      <c r="R1368"/>
      <c r="S1368" s="139"/>
      <c r="T1368" s="139"/>
      <c r="U1368"/>
      <c r="V1368"/>
      <c r="W1368" s="140"/>
      <c r="X1368" s="140"/>
      <c r="Y1368" s="140"/>
      <c r="Z1368" s="140"/>
      <c r="AA1368" s="140"/>
      <c r="AB1368" s="140"/>
      <c r="AC1368" s="140"/>
      <c r="AD1368" s="141"/>
      <c r="AE1368" s="141"/>
      <c r="AF1368" s="141"/>
      <c r="AG1368"/>
      <c r="AH1368"/>
      <c r="AI1368"/>
      <c r="AJ1368"/>
      <c r="AK1368" s="141"/>
    </row>
    <row r="1369" spans="11:37" x14ac:dyDescent="0.25">
      <c r="K1369" s="139"/>
      <c r="L1369"/>
      <c r="M1369" s="139"/>
      <c r="N1369" s="139"/>
      <c r="O1369"/>
      <c r="P1369" s="139"/>
      <c r="Q1369" s="139"/>
      <c r="R1369"/>
      <c r="S1369" s="139"/>
      <c r="T1369" s="139"/>
      <c r="U1369"/>
      <c r="V1369"/>
      <c r="W1369" s="140"/>
      <c r="X1369" s="140"/>
      <c r="Y1369" s="140"/>
      <c r="Z1369" s="140"/>
      <c r="AA1369" s="140"/>
      <c r="AB1369" s="140"/>
      <c r="AC1369" s="140"/>
      <c r="AD1369" s="141"/>
      <c r="AE1369" s="141"/>
      <c r="AF1369" s="141"/>
      <c r="AG1369"/>
      <c r="AH1369"/>
      <c r="AI1369"/>
      <c r="AJ1369"/>
      <c r="AK1369" s="141"/>
    </row>
    <row r="1370" spans="11:37" x14ac:dyDescent="0.25">
      <c r="K1370" s="139"/>
      <c r="L1370"/>
      <c r="M1370" s="139"/>
      <c r="N1370" s="139"/>
      <c r="O1370"/>
      <c r="P1370" s="139"/>
      <c r="Q1370" s="139"/>
      <c r="R1370"/>
      <c r="S1370" s="139"/>
      <c r="T1370" s="139"/>
      <c r="U1370"/>
      <c r="V1370"/>
      <c r="W1370" s="140"/>
      <c r="X1370" s="140"/>
      <c r="Y1370" s="140"/>
      <c r="Z1370" s="140"/>
      <c r="AA1370" s="140"/>
      <c r="AB1370" s="140"/>
      <c r="AC1370" s="140"/>
      <c r="AD1370" s="141"/>
      <c r="AE1370" s="141"/>
      <c r="AF1370" s="141"/>
      <c r="AG1370"/>
      <c r="AH1370"/>
      <c r="AI1370"/>
      <c r="AJ1370"/>
      <c r="AK1370" s="141"/>
    </row>
    <row r="1371" spans="11:37" x14ac:dyDescent="0.25">
      <c r="K1371" s="139"/>
      <c r="L1371"/>
      <c r="M1371" s="139"/>
      <c r="N1371" s="139"/>
      <c r="O1371"/>
      <c r="P1371" s="139"/>
      <c r="Q1371" s="139"/>
      <c r="R1371"/>
      <c r="S1371" s="139"/>
      <c r="T1371" s="139"/>
      <c r="U1371"/>
      <c r="V1371"/>
      <c r="W1371" s="140"/>
      <c r="X1371" s="140"/>
      <c r="Y1371" s="140"/>
      <c r="Z1371" s="140"/>
      <c r="AA1371" s="140"/>
      <c r="AB1371" s="140"/>
      <c r="AC1371" s="140"/>
      <c r="AD1371" s="141"/>
      <c r="AE1371" s="141"/>
      <c r="AF1371" s="141"/>
      <c r="AG1371"/>
      <c r="AH1371"/>
      <c r="AI1371"/>
      <c r="AJ1371"/>
      <c r="AK1371" s="141"/>
    </row>
    <row r="1372" spans="11:37" x14ac:dyDescent="0.25">
      <c r="K1372" s="139"/>
      <c r="L1372"/>
      <c r="M1372" s="139"/>
      <c r="N1372" s="139"/>
      <c r="O1372"/>
      <c r="P1372" s="139"/>
      <c r="Q1372" s="139"/>
      <c r="R1372"/>
      <c r="S1372" s="139"/>
      <c r="T1372" s="139"/>
      <c r="U1372"/>
      <c r="V1372"/>
      <c r="W1372" s="140"/>
      <c r="X1372" s="140"/>
      <c r="Y1372" s="140"/>
      <c r="Z1372" s="140"/>
      <c r="AA1372" s="140"/>
      <c r="AB1372" s="140"/>
      <c r="AC1372" s="140"/>
      <c r="AD1372" s="141"/>
      <c r="AE1372" s="141"/>
      <c r="AF1372" s="141"/>
      <c r="AG1372"/>
      <c r="AH1372"/>
      <c r="AI1372"/>
      <c r="AJ1372"/>
      <c r="AK1372" s="141"/>
    </row>
    <row r="1373" spans="11:37" x14ac:dyDescent="0.25">
      <c r="K1373" s="139"/>
      <c r="L1373"/>
      <c r="M1373" s="139"/>
      <c r="N1373" s="139"/>
      <c r="O1373"/>
      <c r="P1373" s="139"/>
      <c r="Q1373" s="139"/>
      <c r="R1373"/>
      <c r="S1373" s="139"/>
      <c r="T1373" s="139"/>
      <c r="U1373"/>
      <c r="V1373"/>
      <c r="W1373" s="140"/>
      <c r="X1373" s="140"/>
      <c r="Y1373" s="140"/>
      <c r="Z1373" s="140"/>
      <c r="AA1373" s="140"/>
      <c r="AB1373" s="140"/>
      <c r="AC1373" s="140"/>
      <c r="AD1373" s="141"/>
      <c r="AE1373" s="141"/>
      <c r="AF1373" s="141"/>
      <c r="AG1373"/>
      <c r="AH1373"/>
      <c r="AI1373"/>
      <c r="AJ1373"/>
      <c r="AK1373" s="141"/>
    </row>
    <row r="1374" spans="11:37" x14ac:dyDescent="0.25">
      <c r="K1374" s="139"/>
      <c r="L1374"/>
      <c r="M1374" s="139"/>
      <c r="N1374" s="139"/>
      <c r="O1374"/>
      <c r="P1374" s="139"/>
      <c r="Q1374" s="139"/>
      <c r="R1374"/>
      <c r="S1374" s="139"/>
      <c r="T1374" s="139"/>
      <c r="U1374"/>
      <c r="V1374"/>
      <c r="W1374" s="140"/>
      <c r="X1374" s="140"/>
      <c r="Y1374" s="140"/>
      <c r="Z1374" s="140"/>
      <c r="AA1374" s="140"/>
      <c r="AB1374" s="140"/>
      <c r="AC1374" s="140"/>
      <c r="AD1374" s="141"/>
      <c r="AE1374" s="141"/>
      <c r="AF1374" s="141"/>
      <c r="AG1374"/>
      <c r="AH1374"/>
      <c r="AI1374"/>
      <c r="AJ1374"/>
      <c r="AK1374" s="141"/>
    </row>
    <row r="1375" spans="11:37" x14ac:dyDescent="0.25">
      <c r="K1375" s="139"/>
      <c r="L1375"/>
      <c r="M1375" s="139"/>
      <c r="N1375" s="139"/>
      <c r="O1375"/>
      <c r="P1375" s="139"/>
      <c r="Q1375" s="139"/>
      <c r="R1375"/>
      <c r="S1375" s="139"/>
      <c r="T1375" s="139"/>
      <c r="U1375"/>
      <c r="V1375"/>
      <c r="W1375" s="140"/>
      <c r="X1375" s="140"/>
      <c r="Y1375" s="140"/>
      <c r="Z1375" s="140"/>
      <c r="AA1375" s="140"/>
      <c r="AB1375" s="140"/>
      <c r="AC1375" s="140"/>
      <c r="AD1375" s="141"/>
      <c r="AE1375" s="141"/>
      <c r="AF1375" s="141"/>
      <c r="AG1375"/>
      <c r="AH1375"/>
      <c r="AI1375"/>
      <c r="AJ1375"/>
      <c r="AK1375" s="141"/>
    </row>
    <row r="1376" spans="11:37" x14ac:dyDescent="0.25">
      <c r="K1376" s="139"/>
      <c r="L1376"/>
      <c r="M1376" s="139"/>
      <c r="N1376" s="139"/>
      <c r="O1376"/>
      <c r="P1376" s="139"/>
      <c r="Q1376" s="139"/>
      <c r="R1376"/>
      <c r="S1376" s="139"/>
      <c r="T1376" s="139"/>
      <c r="U1376"/>
      <c r="V1376"/>
      <c r="W1376" s="140"/>
      <c r="X1376" s="140"/>
      <c r="Y1376" s="140"/>
      <c r="Z1376" s="140"/>
      <c r="AA1376" s="140"/>
      <c r="AB1376" s="140"/>
      <c r="AC1376" s="140"/>
      <c r="AD1376" s="141"/>
      <c r="AE1376" s="141"/>
      <c r="AF1376" s="141"/>
      <c r="AG1376"/>
      <c r="AH1376"/>
      <c r="AI1376"/>
      <c r="AJ1376"/>
      <c r="AK1376" s="141"/>
    </row>
    <row r="1377" spans="11:37" x14ac:dyDescent="0.25">
      <c r="K1377" s="139"/>
      <c r="L1377"/>
      <c r="M1377" s="139"/>
      <c r="N1377" s="139"/>
      <c r="O1377"/>
      <c r="P1377" s="139"/>
      <c r="Q1377" s="139"/>
      <c r="R1377"/>
      <c r="S1377" s="139"/>
      <c r="T1377" s="139"/>
      <c r="U1377"/>
      <c r="V1377"/>
      <c r="W1377" s="140"/>
      <c r="X1377" s="140"/>
      <c r="Y1377" s="140"/>
      <c r="Z1377" s="140"/>
      <c r="AA1377" s="140"/>
      <c r="AB1377" s="140"/>
      <c r="AC1377" s="140"/>
      <c r="AD1377" s="141"/>
      <c r="AE1377" s="141"/>
      <c r="AF1377" s="141"/>
      <c r="AG1377"/>
      <c r="AH1377"/>
      <c r="AI1377"/>
      <c r="AJ1377"/>
      <c r="AK1377" s="141"/>
    </row>
    <row r="1378" spans="11:37" x14ac:dyDescent="0.25">
      <c r="K1378" s="139"/>
      <c r="L1378"/>
      <c r="M1378" s="139"/>
      <c r="N1378" s="139"/>
      <c r="O1378"/>
      <c r="P1378" s="139"/>
      <c r="Q1378" s="139"/>
      <c r="R1378"/>
      <c r="S1378" s="139"/>
      <c r="T1378" s="139"/>
      <c r="U1378"/>
      <c r="V1378"/>
      <c r="W1378" s="140"/>
      <c r="X1378" s="140"/>
      <c r="Y1378" s="140"/>
      <c r="Z1378" s="140"/>
      <c r="AA1378" s="140"/>
      <c r="AB1378" s="140"/>
      <c r="AC1378" s="140"/>
      <c r="AD1378" s="141"/>
      <c r="AE1378" s="141"/>
      <c r="AF1378" s="141"/>
      <c r="AG1378"/>
      <c r="AH1378"/>
      <c r="AI1378"/>
      <c r="AJ1378"/>
      <c r="AK1378" s="141"/>
    </row>
    <row r="1379" spans="11:37" x14ac:dyDescent="0.25">
      <c r="K1379" s="139"/>
      <c r="L1379"/>
      <c r="M1379" s="139"/>
      <c r="N1379" s="139"/>
      <c r="O1379"/>
      <c r="P1379" s="139"/>
      <c r="Q1379" s="139"/>
      <c r="R1379"/>
      <c r="S1379" s="139"/>
      <c r="T1379" s="139"/>
      <c r="U1379"/>
      <c r="V1379"/>
      <c r="W1379" s="140"/>
      <c r="X1379" s="140"/>
      <c r="Y1379" s="140"/>
      <c r="Z1379" s="140"/>
      <c r="AA1379" s="140"/>
      <c r="AB1379" s="140"/>
      <c r="AC1379" s="140"/>
      <c r="AD1379" s="141"/>
      <c r="AE1379" s="141"/>
      <c r="AF1379" s="141"/>
      <c r="AG1379"/>
      <c r="AH1379"/>
      <c r="AI1379"/>
      <c r="AJ1379"/>
      <c r="AK1379" s="141"/>
    </row>
    <row r="1380" spans="11:37" x14ac:dyDescent="0.25">
      <c r="K1380" s="139"/>
      <c r="L1380"/>
      <c r="M1380" s="139"/>
      <c r="N1380" s="139"/>
      <c r="O1380"/>
      <c r="P1380" s="139"/>
      <c r="Q1380" s="139"/>
      <c r="R1380"/>
      <c r="S1380" s="139"/>
      <c r="T1380" s="139"/>
      <c r="U1380"/>
      <c r="V1380"/>
      <c r="W1380" s="140"/>
      <c r="X1380" s="140"/>
      <c r="Y1380" s="140"/>
      <c r="Z1380" s="140"/>
      <c r="AA1380" s="140"/>
      <c r="AB1380" s="140"/>
      <c r="AC1380" s="140"/>
      <c r="AD1380" s="141"/>
      <c r="AE1380" s="141"/>
      <c r="AF1380" s="141"/>
      <c r="AG1380"/>
      <c r="AH1380"/>
      <c r="AI1380"/>
      <c r="AJ1380"/>
      <c r="AK1380" s="141"/>
    </row>
    <row r="1381" spans="11:37" x14ac:dyDescent="0.25">
      <c r="K1381" s="139"/>
      <c r="L1381"/>
      <c r="M1381" s="139"/>
      <c r="N1381" s="139"/>
      <c r="O1381"/>
      <c r="P1381" s="139"/>
      <c r="Q1381" s="139"/>
      <c r="R1381"/>
      <c r="S1381" s="139"/>
      <c r="T1381" s="139"/>
      <c r="U1381"/>
      <c r="V1381"/>
      <c r="W1381" s="140"/>
      <c r="X1381" s="140"/>
      <c r="Y1381" s="140"/>
      <c r="Z1381" s="140"/>
      <c r="AA1381" s="140"/>
      <c r="AB1381" s="140"/>
      <c r="AC1381" s="140"/>
      <c r="AD1381" s="141"/>
      <c r="AE1381" s="141"/>
      <c r="AF1381" s="141"/>
      <c r="AG1381"/>
      <c r="AH1381"/>
      <c r="AI1381"/>
      <c r="AJ1381"/>
      <c r="AK1381" s="141"/>
    </row>
    <row r="1382" spans="11:37" x14ac:dyDescent="0.25">
      <c r="K1382" s="139"/>
      <c r="L1382"/>
      <c r="M1382" s="139"/>
      <c r="N1382" s="139"/>
      <c r="O1382"/>
      <c r="P1382" s="139"/>
      <c r="Q1382" s="139"/>
      <c r="R1382"/>
      <c r="S1382" s="139"/>
      <c r="T1382" s="139"/>
      <c r="U1382"/>
      <c r="V1382"/>
      <c r="W1382" s="140"/>
      <c r="X1382" s="140"/>
      <c r="Y1382" s="140"/>
      <c r="Z1382" s="140"/>
      <c r="AA1382" s="140"/>
      <c r="AB1382" s="140"/>
      <c r="AC1382" s="140"/>
      <c r="AD1382" s="141"/>
      <c r="AE1382" s="141"/>
      <c r="AF1382" s="141"/>
      <c r="AG1382"/>
      <c r="AH1382"/>
      <c r="AI1382"/>
      <c r="AJ1382"/>
      <c r="AK1382" s="141"/>
    </row>
    <row r="1383" spans="11:37" x14ac:dyDescent="0.25">
      <c r="K1383" s="139"/>
      <c r="L1383"/>
      <c r="M1383" s="139"/>
      <c r="N1383" s="139"/>
      <c r="O1383"/>
      <c r="P1383" s="139"/>
      <c r="Q1383" s="139"/>
      <c r="R1383"/>
      <c r="S1383" s="139"/>
      <c r="T1383" s="139"/>
      <c r="U1383"/>
      <c r="V1383"/>
      <c r="W1383" s="140"/>
      <c r="X1383" s="140"/>
      <c r="Y1383" s="140"/>
      <c r="Z1383" s="140"/>
      <c r="AA1383" s="140"/>
      <c r="AB1383" s="140"/>
      <c r="AC1383" s="140"/>
      <c r="AD1383" s="141"/>
      <c r="AE1383" s="141"/>
      <c r="AF1383" s="141"/>
      <c r="AG1383"/>
      <c r="AH1383"/>
      <c r="AI1383"/>
      <c r="AJ1383"/>
      <c r="AK1383" s="141"/>
    </row>
    <row r="1384" spans="11:37" x14ac:dyDescent="0.25">
      <c r="K1384" s="139"/>
      <c r="L1384"/>
      <c r="M1384" s="139"/>
      <c r="N1384" s="139"/>
      <c r="O1384"/>
      <c r="P1384" s="139"/>
      <c r="Q1384" s="139"/>
      <c r="R1384"/>
      <c r="S1384" s="139"/>
      <c r="T1384" s="139"/>
      <c r="U1384"/>
      <c r="V1384"/>
      <c r="W1384" s="140"/>
      <c r="X1384" s="140"/>
      <c r="Y1384" s="140"/>
      <c r="Z1384" s="140"/>
      <c r="AA1384" s="140"/>
      <c r="AB1384" s="140"/>
      <c r="AC1384" s="140"/>
      <c r="AD1384" s="141"/>
      <c r="AE1384" s="141"/>
      <c r="AF1384" s="141"/>
      <c r="AG1384"/>
      <c r="AH1384"/>
      <c r="AI1384"/>
      <c r="AJ1384"/>
      <c r="AK1384" s="141"/>
    </row>
    <row r="1385" spans="11:37" x14ac:dyDescent="0.25">
      <c r="K1385" s="139"/>
      <c r="L1385"/>
      <c r="M1385" s="139"/>
      <c r="N1385" s="139"/>
      <c r="O1385"/>
      <c r="P1385" s="139"/>
      <c r="Q1385" s="139"/>
      <c r="R1385"/>
      <c r="S1385" s="139"/>
      <c r="T1385" s="139"/>
      <c r="U1385"/>
      <c r="V1385"/>
      <c r="W1385" s="140"/>
      <c r="X1385" s="140"/>
      <c r="Y1385" s="140"/>
      <c r="Z1385" s="140"/>
      <c r="AA1385" s="140"/>
      <c r="AB1385" s="140"/>
      <c r="AC1385" s="140"/>
      <c r="AD1385" s="141"/>
      <c r="AE1385" s="141"/>
      <c r="AF1385" s="141"/>
      <c r="AG1385"/>
      <c r="AH1385"/>
      <c r="AI1385"/>
      <c r="AJ1385"/>
      <c r="AK1385" s="141"/>
    </row>
    <row r="1386" spans="11:37" x14ac:dyDescent="0.25">
      <c r="K1386" s="139"/>
      <c r="L1386"/>
      <c r="M1386" s="139"/>
      <c r="N1386" s="139"/>
      <c r="O1386"/>
      <c r="P1386" s="139"/>
      <c r="Q1386" s="139"/>
      <c r="R1386"/>
      <c r="S1386" s="139"/>
      <c r="T1386" s="139"/>
      <c r="U1386"/>
      <c r="V1386"/>
      <c r="W1386" s="140"/>
      <c r="X1386" s="140"/>
      <c r="Y1386" s="140"/>
      <c r="Z1386" s="140"/>
      <c r="AA1386" s="140"/>
      <c r="AB1386" s="140"/>
      <c r="AC1386" s="140"/>
      <c r="AD1386" s="141"/>
      <c r="AE1386" s="141"/>
      <c r="AF1386" s="141"/>
      <c r="AG1386"/>
      <c r="AH1386"/>
      <c r="AI1386"/>
      <c r="AJ1386"/>
      <c r="AK1386" s="141"/>
    </row>
    <row r="1387" spans="11:37" x14ac:dyDescent="0.25">
      <c r="K1387" s="139"/>
      <c r="L1387"/>
      <c r="M1387" s="139"/>
      <c r="N1387" s="139"/>
      <c r="O1387"/>
      <c r="P1387" s="139"/>
      <c r="Q1387" s="139"/>
      <c r="R1387"/>
      <c r="S1387" s="139"/>
      <c r="T1387" s="139"/>
      <c r="U1387"/>
      <c r="V1387"/>
      <c r="W1387" s="140"/>
      <c r="X1387" s="140"/>
      <c r="Y1387" s="140"/>
      <c r="Z1387" s="140"/>
      <c r="AA1387" s="140"/>
      <c r="AB1387" s="140"/>
      <c r="AC1387" s="140"/>
      <c r="AD1387" s="141"/>
      <c r="AE1387" s="141"/>
      <c r="AF1387" s="141"/>
      <c r="AG1387"/>
      <c r="AH1387"/>
      <c r="AI1387"/>
      <c r="AJ1387"/>
      <c r="AK1387" s="141"/>
    </row>
    <row r="1388" spans="11:37" x14ac:dyDescent="0.25">
      <c r="K1388" s="139"/>
      <c r="L1388"/>
      <c r="M1388" s="139"/>
      <c r="N1388" s="139"/>
      <c r="O1388"/>
      <c r="P1388" s="139"/>
      <c r="Q1388" s="139"/>
      <c r="R1388"/>
      <c r="S1388" s="139"/>
      <c r="T1388" s="139"/>
      <c r="U1388"/>
      <c r="V1388"/>
      <c r="W1388" s="140"/>
      <c r="X1388" s="140"/>
      <c r="Y1388" s="140"/>
      <c r="Z1388" s="140"/>
      <c r="AA1388" s="140"/>
      <c r="AB1388" s="140"/>
      <c r="AC1388" s="140"/>
      <c r="AD1388" s="141"/>
      <c r="AE1388" s="141"/>
      <c r="AF1388" s="141"/>
      <c r="AG1388"/>
      <c r="AH1388"/>
      <c r="AI1388"/>
      <c r="AJ1388"/>
      <c r="AK1388" s="141"/>
    </row>
    <row r="1389" spans="11:37" x14ac:dyDescent="0.25">
      <c r="K1389" s="139"/>
      <c r="L1389"/>
      <c r="M1389" s="139"/>
      <c r="N1389" s="139"/>
      <c r="O1389"/>
      <c r="P1389" s="139"/>
      <c r="Q1389" s="139"/>
      <c r="R1389"/>
      <c r="S1389" s="139"/>
      <c r="T1389" s="139"/>
      <c r="U1389"/>
      <c r="V1389"/>
      <c r="W1389" s="140"/>
      <c r="X1389" s="140"/>
      <c r="Y1389" s="140"/>
      <c r="Z1389" s="140"/>
      <c r="AA1389" s="140"/>
      <c r="AB1389" s="140"/>
      <c r="AC1389" s="140"/>
      <c r="AD1389" s="141"/>
      <c r="AE1389" s="141"/>
      <c r="AF1389" s="141"/>
      <c r="AG1389"/>
      <c r="AH1389"/>
      <c r="AI1389"/>
      <c r="AJ1389"/>
      <c r="AK1389" s="141"/>
    </row>
    <row r="1390" spans="11:37" x14ac:dyDescent="0.25">
      <c r="K1390" s="139"/>
      <c r="L1390"/>
      <c r="M1390" s="139"/>
      <c r="N1390" s="139"/>
      <c r="O1390"/>
      <c r="P1390" s="139"/>
      <c r="Q1390" s="139"/>
      <c r="R1390"/>
      <c r="S1390" s="139"/>
      <c r="T1390" s="139"/>
      <c r="U1390"/>
      <c r="V1390"/>
      <c r="W1390" s="140"/>
      <c r="X1390" s="140"/>
      <c r="Y1390" s="140"/>
      <c r="Z1390" s="140"/>
      <c r="AA1390" s="140"/>
      <c r="AB1390" s="140"/>
      <c r="AC1390" s="140"/>
      <c r="AD1390" s="141"/>
      <c r="AE1390" s="141"/>
      <c r="AF1390" s="141"/>
      <c r="AG1390"/>
      <c r="AH1390"/>
      <c r="AI1390"/>
      <c r="AJ1390"/>
      <c r="AK1390" s="141"/>
    </row>
    <row r="1391" spans="11:37" x14ac:dyDescent="0.25">
      <c r="K1391" s="139"/>
      <c r="L1391"/>
      <c r="M1391" s="139"/>
      <c r="N1391" s="139"/>
      <c r="O1391"/>
      <c r="P1391" s="139"/>
      <c r="Q1391" s="139"/>
      <c r="R1391"/>
      <c r="S1391" s="139"/>
      <c r="T1391" s="139"/>
      <c r="U1391"/>
      <c r="V1391"/>
      <c r="W1391" s="140"/>
      <c r="X1391" s="140"/>
      <c r="Y1391" s="140"/>
      <c r="Z1391" s="140"/>
      <c r="AA1391" s="140"/>
      <c r="AB1391" s="140"/>
      <c r="AC1391" s="140"/>
      <c r="AD1391" s="141"/>
      <c r="AE1391" s="141"/>
      <c r="AF1391" s="141"/>
      <c r="AG1391"/>
      <c r="AH1391"/>
      <c r="AI1391"/>
      <c r="AJ1391"/>
      <c r="AK1391" s="141"/>
    </row>
    <row r="1392" spans="11:37" x14ac:dyDescent="0.25">
      <c r="K1392" s="139"/>
      <c r="L1392"/>
      <c r="M1392" s="139"/>
      <c r="N1392" s="139"/>
      <c r="O1392"/>
      <c r="P1392" s="139"/>
      <c r="Q1392" s="139"/>
      <c r="R1392"/>
      <c r="S1392" s="139"/>
      <c r="T1392" s="139"/>
      <c r="U1392"/>
      <c r="V1392"/>
      <c r="W1392" s="140"/>
      <c r="X1392" s="140"/>
      <c r="Y1392" s="140"/>
      <c r="Z1392" s="140"/>
      <c r="AA1392" s="140"/>
      <c r="AB1392" s="140"/>
      <c r="AC1392" s="140"/>
      <c r="AD1392" s="141"/>
      <c r="AE1392" s="141"/>
      <c r="AF1392" s="141"/>
      <c r="AG1392"/>
      <c r="AH1392"/>
      <c r="AI1392"/>
      <c r="AJ1392"/>
      <c r="AK1392" s="141"/>
    </row>
    <row r="1393" spans="11:37" x14ac:dyDescent="0.25">
      <c r="K1393" s="139"/>
      <c r="L1393"/>
      <c r="M1393" s="139"/>
      <c r="N1393" s="139"/>
      <c r="O1393"/>
      <c r="P1393" s="139"/>
      <c r="Q1393" s="139"/>
      <c r="R1393"/>
      <c r="S1393" s="139"/>
      <c r="T1393" s="139"/>
      <c r="U1393"/>
      <c r="V1393"/>
      <c r="W1393" s="140"/>
      <c r="X1393" s="140"/>
      <c r="Y1393" s="140"/>
      <c r="Z1393" s="140"/>
      <c r="AA1393" s="140"/>
      <c r="AB1393" s="140"/>
      <c r="AC1393" s="140"/>
      <c r="AD1393" s="141"/>
      <c r="AE1393" s="141"/>
      <c r="AF1393" s="141"/>
      <c r="AG1393"/>
      <c r="AH1393"/>
      <c r="AI1393"/>
      <c r="AJ1393"/>
      <c r="AK1393" s="141"/>
    </row>
    <row r="1394" spans="11:37" x14ac:dyDescent="0.25">
      <c r="K1394" s="139"/>
      <c r="L1394"/>
      <c r="M1394" s="139"/>
      <c r="N1394" s="139"/>
      <c r="O1394"/>
      <c r="P1394" s="139"/>
      <c r="Q1394" s="139"/>
      <c r="R1394"/>
      <c r="S1394" s="139"/>
      <c r="T1394" s="139"/>
      <c r="U1394"/>
      <c r="V1394"/>
      <c r="W1394" s="140"/>
      <c r="X1394" s="140"/>
      <c r="Y1394" s="140"/>
      <c r="Z1394" s="140"/>
      <c r="AA1394" s="140"/>
      <c r="AB1394" s="140"/>
      <c r="AC1394" s="140"/>
      <c r="AD1394" s="141"/>
      <c r="AE1394" s="141"/>
      <c r="AF1394" s="141"/>
      <c r="AG1394"/>
      <c r="AH1394"/>
      <c r="AI1394"/>
      <c r="AJ1394"/>
      <c r="AK1394" s="141"/>
    </row>
    <row r="1395" spans="11:37" x14ac:dyDescent="0.25">
      <c r="K1395" s="139"/>
      <c r="L1395"/>
      <c r="M1395" s="139"/>
      <c r="N1395" s="139"/>
      <c r="O1395"/>
      <c r="P1395" s="139"/>
      <c r="Q1395" s="139"/>
      <c r="R1395"/>
      <c r="S1395" s="139"/>
      <c r="T1395" s="139"/>
      <c r="U1395"/>
      <c r="V1395"/>
      <c r="W1395" s="140"/>
      <c r="X1395" s="140"/>
      <c r="Y1395" s="140"/>
      <c r="Z1395" s="140"/>
      <c r="AA1395" s="140"/>
      <c r="AB1395" s="140"/>
      <c r="AC1395" s="140"/>
      <c r="AD1395" s="141"/>
      <c r="AE1395" s="141"/>
      <c r="AF1395" s="141"/>
      <c r="AG1395"/>
      <c r="AH1395"/>
      <c r="AI1395"/>
      <c r="AJ1395"/>
      <c r="AK1395" s="141"/>
    </row>
    <row r="1396" spans="11:37" x14ac:dyDescent="0.25">
      <c r="K1396" s="139"/>
      <c r="L1396"/>
      <c r="M1396" s="139"/>
      <c r="N1396" s="139"/>
      <c r="O1396"/>
      <c r="P1396" s="139"/>
      <c r="Q1396" s="139"/>
      <c r="R1396"/>
      <c r="S1396" s="139"/>
      <c r="T1396" s="139"/>
      <c r="U1396"/>
      <c r="V1396"/>
      <c r="W1396" s="140"/>
      <c r="X1396" s="140"/>
      <c r="Y1396" s="140"/>
      <c r="Z1396" s="140"/>
      <c r="AA1396" s="140"/>
      <c r="AB1396" s="140"/>
      <c r="AC1396" s="140"/>
      <c r="AD1396" s="141"/>
      <c r="AE1396" s="141"/>
      <c r="AF1396" s="141"/>
      <c r="AG1396"/>
      <c r="AH1396"/>
      <c r="AI1396"/>
      <c r="AJ1396"/>
      <c r="AK1396" s="141"/>
    </row>
    <row r="1397" spans="11:37" x14ac:dyDescent="0.25">
      <c r="K1397" s="139"/>
      <c r="L1397"/>
      <c r="M1397" s="139"/>
      <c r="N1397" s="139"/>
      <c r="O1397"/>
      <c r="P1397" s="139"/>
      <c r="Q1397" s="139"/>
      <c r="R1397"/>
      <c r="S1397" s="139"/>
      <c r="T1397" s="139"/>
      <c r="U1397"/>
      <c r="V1397"/>
      <c r="W1397" s="140"/>
      <c r="X1397" s="140"/>
      <c r="Y1397" s="140"/>
      <c r="Z1397" s="140"/>
      <c r="AA1397" s="140"/>
      <c r="AB1397" s="140"/>
      <c r="AC1397" s="140"/>
      <c r="AD1397" s="141"/>
      <c r="AE1397" s="141"/>
      <c r="AF1397" s="141"/>
      <c r="AG1397"/>
      <c r="AH1397"/>
      <c r="AI1397"/>
      <c r="AJ1397"/>
      <c r="AK1397" s="141"/>
    </row>
    <row r="1398" spans="11:37" x14ac:dyDescent="0.25">
      <c r="K1398" s="139"/>
      <c r="L1398"/>
      <c r="M1398" s="139"/>
      <c r="N1398" s="139"/>
      <c r="O1398"/>
      <c r="P1398" s="139"/>
      <c r="Q1398" s="139"/>
      <c r="R1398"/>
      <c r="S1398" s="139"/>
      <c r="T1398" s="139"/>
      <c r="U1398"/>
      <c r="V1398"/>
      <c r="W1398" s="140"/>
      <c r="X1398" s="140"/>
      <c r="Y1398" s="140"/>
      <c r="Z1398" s="140"/>
      <c r="AA1398" s="140"/>
      <c r="AB1398" s="140"/>
      <c r="AC1398" s="140"/>
      <c r="AD1398" s="141"/>
      <c r="AE1398" s="141"/>
      <c r="AF1398" s="141"/>
      <c r="AG1398"/>
      <c r="AH1398"/>
      <c r="AI1398"/>
      <c r="AJ1398"/>
      <c r="AK1398" s="141"/>
    </row>
    <row r="1399" spans="11:37" x14ac:dyDescent="0.25">
      <c r="K1399" s="139"/>
      <c r="L1399"/>
      <c r="M1399" s="139"/>
      <c r="N1399" s="139"/>
      <c r="O1399"/>
      <c r="P1399" s="139"/>
      <c r="Q1399" s="139"/>
      <c r="R1399"/>
      <c r="S1399" s="139"/>
      <c r="T1399" s="139"/>
      <c r="U1399"/>
      <c r="V1399"/>
      <c r="W1399" s="140"/>
      <c r="X1399" s="140"/>
      <c r="Y1399" s="140"/>
      <c r="Z1399" s="140"/>
      <c r="AA1399" s="140"/>
      <c r="AB1399" s="140"/>
      <c r="AC1399" s="140"/>
      <c r="AD1399" s="141"/>
      <c r="AE1399" s="141"/>
      <c r="AF1399" s="141"/>
      <c r="AG1399"/>
      <c r="AH1399"/>
      <c r="AI1399"/>
      <c r="AJ1399"/>
      <c r="AK1399" s="141"/>
    </row>
    <row r="1400" spans="11:37" x14ac:dyDescent="0.25">
      <c r="K1400" s="139"/>
      <c r="L1400"/>
      <c r="M1400" s="139"/>
      <c r="N1400" s="139"/>
      <c r="O1400"/>
      <c r="P1400" s="139"/>
      <c r="Q1400" s="139"/>
      <c r="R1400"/>
      <c r="S1400" s="139"/>
      <c r="T1400" s="139"/>
      <c r="U1400"/>
      <c r="V1400"/>
      <c r="W1400" s="140"/>
      <c r="X1400" s="140"/>
      <c r="Y1400" s="140"/>
      <c r="Z1400" s="140"/>
      <c r="AA1400" s="140"/>
      <c r="AB1400" s="140"/>
      <c r="AC1400" s="140"/>
      <c r="AD1400" s="141"/>
      <c r="AE1400" s="141"/>
      <c r="AF1400" s="141"/>
      <c r="AG1400"/>
      <c r="AH1400"/>
      <c r="AI1400"/>
      <c r="AJ1400"/>
      <c r="AK1400" s="141"/>
    </row>
    <row r="1401" spans="11:37" x14ac:dyDescent="0.25">
      <c r="K1401" s="139"/>
      <c r="L1401"/>
      <c r="M1401" s="139"/>
      <c r="N1401" s="139"/>
      <c r="O1401"/>
      <c r="P1401" s="139"/>
      <c r="Q1401" s="139"/>
      <c r="R1401"/>
      <c r="S1401" s="139"/>
      <c r="T1401" s="139"/>
      <c r="U1401"/>
      <c r="V1401"/>
      <c r="W1401" s="140"/>
      <c r="X1401" s="140"/>
      <c r="Y1401" s="140"/>
      <c r="Z1401" s="140"/>
      <c r="AA1401" s="140"/>
      <c r="AB1401" s="140"/>
      <c r="AC1401" s="140"/>
      <c r="AD1401" s="141"/>
      <c r="AE1401" s="141"/>
      <c r="AF1401" s="141"/>
      <c r="AG1401"/>
      <c r="AH1401"/>
      <c r="AI1401"/>
      <c r="AJ1401"/>
      <c r="AK1401" s="141"/>
    </row>
    <row r="1402" spans="11:37" x14ac:dyDescent="0.25">
      <c r="K1402" s="139"/>
      <c r="L1402"/>
      <c r="M1402" s="139"/>
      <c r="N1402" s="139"/>
      <c r="O1402"/>
      <c r="P1402" s="139"/>
      <c r="Q1402" s="139"/>
      <c r="R1402"/>
      <c r="S1402" s="139"/>
      <c r="T1402" s="139"/>
      <c r="U1402"/>
      <c r="V1402"/>
      <c r="W1402" s="140"/>
      <c r="X1402" s="140"/>
      <c r="Y1402" s="140"/>
      <c r="Z1402" s="140"/>
      <c r="AA1402" s="140"/>
      <c r="AB1402" s="140"/>
      <c r="AC1402" s="140"/>
      <c r="AD1402" s="141"/>
      <c r="AE1402" s="141"/>
      <c r="AF1402" s="141"/>
      <c r="AG1402"/>
      <c r="AH1402"/>
      <c r="AI1402"/>
      <c r="AJ1402"/>
      <c r="AK1402" s="141"/>
    </row>
    <row r="1403" spans="11:37" x14ac:dyDescent="0.25">
      <c r="K1403" s="139"/>
      <c r="L1403"/>
      <c r="M1403" s="139"/>
      <c r="N1403" s="139"/>
      <c r="O1403"/>
      <c r="P1403" s="139"/>
      <c r="Q1403" s="139"/>
      <c r="R1403"/>
      <c r="S1403" s="139"/>
      <c r="T1403" s="139"/>
      <c r="U1403"/>
      <c r="V1403"/>
      <c r="W1403" s="140"/>
      <c r="X1403" s="140"/>
      <c r="Y1403" s="140"/>
      <c r="Z1403" s="140"/>
      <c r="AA1403" s="140"/>
      <c r="AB1403" s="140"/>
      <c r="AC1403" s="140"/>
      <c r="AD1403" s="141"/>
      <c r="AE1403" s="141"/>
      <c r="AF1403" s="141"/>
      <c r="AG1403"/>
      <c r="AH1403"/>
      <c r="AI1403"/>
      <c r="AJ1403"/>
      <c r="AK1403" s="141"/>
    </row>
    <row r="1404" spans="11:37" x14ac:dyDescent="0.25">
      <c r="K1404" s="139"/>
      <c r="L1404"/>
      <c r="M1404" s="139"/>
      <c r="N1404" s="139"/>
      <c r="O1404"/>
      <c r="P1404" s="139"/>
      <c r="Q1404" s="139"/>
      <c r="R1404"/>
      <c r="S1404" s="139"/>
      <c r="T1404" s="139"/>
      <c r="U1404"/>
      <c r="V1404"/>
      <c r="W1404" s="140"/>
      <c r="X1404" s="140"/>
      <c r="Y1404" s="140"/>
      <c r="Z1404" s="140"/>
      <c r="AA1404" s="140"/>
      <c r="AB1404" s="140"/>
      <c r="AC1404" s="140"/>
      <c r="AD1404" s="141"/>
      <c r="AE1404" s="141"/>
      <c r="AF1404" s="141"/>
      <c r="AG1404"/>
      <c r="AH1404"/>
      <c r="AI1404"/>
      <c r="AJ1404"/>
      <c r="AK1404" s="141"/>
    </row>
    <row r="1405" spans="11:37" x14ac:dyDescent="0.25">
      <c r="K1405" s="139"/>
      <c r="L1405"/>
      <c r="M1405" s="139"/>
      <c r="N1405" s="139"/>
      <c r="O1405"/>
      <c r="P1405" s="139"/>
      <c r="Q1405" s="139"/>
      <c r="R1405"/>
      <c r="S1405" s="139"/>
      <c r="T1405" s="139"/>
      <c r="U1405"/>
      <c r="V1405"/>
      <c r="W1405" s="140"/>
      <c r="X1405" s="140"/>
      <c r="Y1405" s="140"/>
      <c r="Z1405" s="140"/>
      <c r="AA1405" s="140"/>
      <c r="AB1405" s="140"/>
      <c r="AC1405" s="140"/>
      <c r="AD1405" s="141"/>
      <c r="AE1405" s="141"/>
      <c r="AF1405" s="141"/>
      <c r="AG1405"/>
      <c r="AH1405"/>
      <c r="AI1405"/>
      <c r="AJ1405"/>
      <c r="AK1405" s="141"/>
    </row>
    <row r="1406" spans="11:37" x14ac:dyDescent="0.25">
      <c r="K1406" s="139"/>
      <c r="L1406"/>
      <c r="M1406" s="139"/>
      <c r="N1406" s="139"/>
      <c r="O1406"/>
      <c r="P1406" s="139"/>
      <c r="Q1406" s="139"/>
      <c r="R1406"/>
      <c r="S1406" s="139"/>
      <c r="T1406" s="139"/>
      <c r="U1406"/>
      <c r="V1406"/>
      <c r="W1406" s="140"/>
      <c r="X1406" s="140"/>
      <c r="Y1406" s="140"/>
      <c r="Z1406" s="140"/>
      <c r="AA1406" s="140"/>
      <c r="AB1406" s="140"/>
      <c r="AC1406" s="140"/>
      <c r="AD1406" s="141"/>
      <c r="AE1406" s="141"/>
      <c r="AF1406" s="141"/>
      <c r="AG1406"/>
      <c r="AH1406"/>
      <c r="AI1406"/>
      <c r="AJ1406"/>
      <c r="AK1406" s="141"/>
    </row>
    <row r="1407" spans="11:37" x14ac:dyDescent="0.25">
      <c r="K1407" s="139"/>
      <c r="L1407"/>
      <c r="M1407" s="139"/>
      <c r="N1407" s="139"/>
      <c r="O1407"/>
      <c r="P1407" s="139"/>
      <c r="Q1407" s="139"/>
      <c r="R1407"/>
      <c r="S1407" s="139"/>
      <c r="T1407" s="139"/>
      <c r="U1407"/>
      <c r="V1407"/>
      <c r="W1407" s="140"/>
      <c r="X1407" s="140"/>
      <c r="Y1407" s="140"/>
      <c r="Z1407" s="140"/>
      <c r="AA1407" s="140"/>
      <c r="AB1407" s="140"/>
      <c r="AC1407" s="140"/>
      <c r="AD1407" s="141"/>
      <c r="AE1407" s="141"/>
      <c r="AF1407" s="141"/>
      <c r="AG1407"/>
      <c r="AH1407"/>
      <c r="AI1407"/>
      <c r="AJ1407"/>
      <c r="AK1407" s="141"/>
    </row>
    <row r="1408" spans="11:37" x14ac:dyDescent="0.25">
      <c r="K1408" s="139"/>
      <c r="L1408"/>
      <c r="M1408" s="139"/>
      <c r="N1408" s="139"/>
      <c r="O1408"/>
      <c r="P1408" s="139"/>
      <c r="Q1408" s="139"/>
      <c r="R1408"/>
      <c r="S1408" s="139"/>
      <c r="T1408" s="139"/>
      <c r="U1408"/>
      <c r="V1408"/>
      <c r="W1408" s="140"/>
      <c r="X1408" s="140"/>
      <c r="Y1408" s="140"/>
      <c r="Z1408" s="140"/>
      <c r="AA1408" s="140"/>
      <c r="AB1408" s="140"/>
      <c r="AC1408" s="140"/>
      <c r="AD1408" s="141"/>
      <c r="AE1408" s="141"/>
      <c r="AF1408" s="141"/>
      <c r="AG1408"/>
      <c r="AH1408"/>
      <c r="AI1408"/>
      <c r="AJ1408"/>
      <c r="AK1408" s="141"/>
    </row>
    <row r="1409" spans="11:37" x14ac:dyDescent="0.25">
      <c r="K1409" s="139"/>
      <c r="L1409"/>
      <c r="M1409" s="139"/>
      <c r="N1409" s="139"/>
      <c r="O1409"/>
      <c r="P1409" s="139"/>
      <c r="Q1409" s="139"/>
      <c r="R1409"/>
      <c r="S1409" s="139"/>
      <c r="T1409" s="139"/>
      <c r="U1409"/>
      <c r="V1409"/>
      <c r="W1409" s="140"/>
      <c r="X1409" s="140"/>
      <c r="Y1409" s="140"/>
      <c r="Z1409" s="140"/>
      <c r="AA1409" s="140"/>
      <c r="AB1409" s="140"/>
      <c r="AC1409" s="140"/>
      <c r="AD1409" s="141"/>
      <c r="AE1409" s="141"/>
      <c r="AF1409" s="141"/>
      <c r="AG1409"/>
      <c r="AH1409"/>
      <c r="AI1409"/>
      <c r="AJ1409"/>
      <c r="AK1409" s="141"/>
    </row>
    <row r="1410" spans="11:37" x14ac:dyDescent="0.25">
      <c r="K1410" s="139"/>
      <c r="L1410"/>
      <c r="M1410" s="139"/>
      <c r="N1410" s="139"/>
      <c r="O1410"/>
      <c r="P1410" s="139"/>
      <c r="Q1410" s="139"/>
      <c r="R1410"/>
      <c r="S1410" s="139"/>
      <c r="T1410" s="139"/>
      <c r="U1410"/>
      <c r="V1410"/>
      <c r="W1410" s="140"/>
      <c r="X1410" s="140"/>
      <c r="Y1410" s="140"/>
      <c r="Z1410" s="140"/>
      <c r="AA1410" s="140"/>
      <c r="AB1410" s="140"/>
      <c r="AC1410" s="140"/>
      <c r="AD1410" s="141"/>
      <c r="AE1410" s="141"/>
      <c r="AF1410" s="141"/>
      <c r="AG1410"/>
      <c r="AH1410"/>
      <c r="AI1410"/>
      <c r="AJ1410"/>
      <c r="AK1410" s="141"/>
    </row>
    <row r="1411" spans="11:37" x14ac:dyDescent="0.25">
      <c r="K1411" s="139"/>
      <c r="L1411"/>
      <c r="M1411" s="139"/>
      <c r="N1411" s="139"/>
      <c r="O1411"/>
      <c r="P1411" s="139"/>
      <c r="Q1411" s="139"/>
      <c r="R1411"/>
      <c r="S1411" s="139"/>
      <c r="T1411" s="139"/>
      <c r="U1411"/>
      <c r="V1411"/>
      <c r="W1411" s="140"/>
      <c r="X1411" s="140"/>
      <c r="Y1411" s="140"/>
      <c r="Z1411" s="140"/>
      <c r="AA1411" s="140"/>
      <c r="AB1411" s="140"/>
      <c r="AC1411" s="140"/>
      <c r="AD1411" s="141"/>
      <c r="AE1411" s="141"/>
      <c r="AF1411" s="141"/>
      <c r="AG1411"/>
      <c r="AH1411"/>
      <c r="AI1411"/>
      <c r="AJ1411"/>
      <c r="AK1411" s="141"/>
    </row>
    <row r="1412" spans="11:37" x14ac:dyDescent="0.25">
      <c r="K1412" s="139"/>
      <c r="L1412"/>
      <c r="M1412" s="139"/>
      <c r="N1412" s="139"/>
      <c r="O1412"/>
      <c r="P1412" s="139"/>
      <c r="Q1412" s="139"/>
      <c r="R1412"/>
      <c r="S1412" s="139"/>
      <c r="T1412" s="139"/>
      <c r="U1412"/>
      <c r="V1412"/>
      <c r="W1412" s="140"/>
      <c r="X1412" s="140"/>
      <c r="Y1412" s="140"/>
      <c r="Z1412" s="140"/>
      <c r="AA1412" s="140"/>
      <c r="AB1412" s="140"/>
      <c r="AC1412" s="140"/>
      <c r="AD1412" s="141"/>
      <c r="AE1412" s="141"/>
      <c r="AF1412" s="141"/>
      <c r="AG1412"/>
      <c r="AH1412"/>
      <c r="AI1412"/>
      <c r="AJ1412"/>
      <c r="AK1412" s="141"/>
    </row>
    <row r="1413" spans="11:37" x14ac:dyDescent="0.25">
      <c r="K1413" s="139"/>
      <c r="L1413"/>
      <c r="M1413" s="139"/>
      <c r="N1413" s="139"/>
      <c r="O1413"/>
      <c r="P1413" s="139"/>
      <c r="Q1413" s="139"/>
      <c r="R1413"/>
      <c r="S1413" s="139"/>
      <c r="T1413" s="139"/>
      <c r="U1413"/>
      <c r="V1413"/>
      <c r="W1413" s="140"/>
      <c r="X1413" s="140"/>
      <c r="Y1413" s="140"/>
      <c r="Z1413" s="140"/>
      <c r="AA1413" s="140"/>
      <c r="AB1413" s="140"/>
      <c r="AC1413" s="140"/>
      <c r="AD1413" s="141"/>
      <c r="AE1413" s="141"/>
      <c r="AF1413" s="141"/>
      <c r="AG1413"/>
      <c r="AH1413"/>
      <c r="AI1413"/>
      <c r="AJ1413"/>
      <c r="AK1413" s="141"/>
    </row>
    <row r="1414" spans="11:37" x14ac:dyDescent="0.25">
      <c r="K1414" s="139"/>
      <c r="L1414"/>
      <c r="M1414" s="139"/>
      <c r="N1414" s="139"/>
      <c r="O1414"/>
      <c r="P1414" s="139"/>
      <c r="Q1414" s="139"/>
      <c r="R1414"/>
      <c r="S1414" s="139"/>
      <c r="T1414" s="139"/>
      <c r="U1414"/>
      <c r="V1414"/>
      <c r="W1414" s="140"/>
      <c r="X1414" s="140"/>
      <c r="Y1414" s="140"/>
      <c r="Z1414" s="140"/>
      <c r="AA1414" s="140"/>
      <c r="AB1414" s="140"/>
      <c r="AC1414" s="140"/>
      <c r="AD1414" s="141"/>
      <c r="AE1414" s="141"/>
      <c r="AF1414" s="141"/>
      <c r="AG1414"/>
      <c r="AH1414"/>
      <c r="AI1414"/>
      <c r="AJ1414"/>
      <c r="AK1414" s="141"/>
    </row>
    <row r="1415" spans="11:37" x14ac:dyDescent="0.25">
      <c r="K1415" s="139"/>
      <c r="L1415"/>
      <c r="M1415" s="139"/>
      <c r="N1415" s="139"/>
      <c r="O1415"/>
      <c r="P1415" s="139"/>
      <c r="Q1415" s="139"/>
      <c r="R1415"/>
      <c r="S1415" s="139"/>
      <c r="T1415" s="139"/>
      <c r="U1415"/>
      <c r="V1415"/>
      <c r="W1415" s="140"/>
      <c r="X1415" s="140"/>
      <c r="Y1415" s="140"/>
      <c r="Z1415" s="140"/>
      <c r="AA1415" s="140"/>
      <c r="AB1415" s="140"/>
      <c r="AC1415" s="140"/>
      <c r="AD1415" s="141"/>
      <c r="AE1415" s="141"/>
      <c r="AF1415" s="141"/>
      <c r="AG1415"/>
      <c r="AH1415"/>
      <c r="AI1415"/>
      <c r="AJ1415"/>
      <c r="AK1415" s="141"/>
    </row>
    <row r="1416" spans="11:37" x14ac:dyDescent="0.25">
      <c r="K1416" s="139"/>
      <c r="L1416"/>
      <c r="M1416" s="139"/>
      <c r="N1416" s="139"/>
      <c r="O1416"/>
      <c r="P1416" s="139"/>
      <c r="Q1416" s="139"/>
      <c r="R1416"/>
      <c r="S1416" s="139"/>
      <c r="T1416" s="139"/>
      <c r="U1416"/>
      <c r="V1416"/>
      <c r="W1416" s="140"/>
      <c r="X1416" s="140"/>
      <c r="Y1416" s="140"/>
      <c r="Z1416" s="140"/>
      <c r="AA1416" s="140"/>
      <c r="AB1416" s="140"/>
      <c r="AC1416" s="140"/>
      <c r="AD1416" s="141"/>
      <c r="AE1416" s="141"/>
      <c r="AF1416" s="141"/>
      <c r="AG1416"/>
      <c r="AH1416"/>
      <c r="AI1416"/>
      <c r="AJ1416"/>
      <c r="AK1416" s="141"/>
    </row>
    <row r="1417" spans="11:37" x14ac:dyDescent="0.25">
      <c r="K1417" s="139"/>
      <c r="L1417"/>
      <c r="M1417" s="139"/>
      <c r="N1417" s="139"/>
      <c r="O1417"/>
      <c r="P1417" s="139"/>
      <c r="Q1417" s="139"/>
      <c r="R1417"/>
      <c r="S1417" s="139"/>
      <c r="T1417" s="139"/>
      <c r="U1417"/>
      <c r="V1417"/>
      <c r="W1417" s="140"/>
      <c r="X1417" s="140"/>
      <c r="Y1417" s="140"/>
      <c r="Z1417" s="140"/>
      <c r="AA1417" s="140"/>
      <c r="AB1417" s="140"/>
      <c r="AC1417" s="140"/>
      <c r="AD1417" s="141"/>
      <c r="AE1417" s="141"/>
      <c r="AF1417" s="141"/>
      <c r="AG1417"/>
      <c r="AH1417"/>
      <c r="AI1417"/>
      <c r="AJ1417"/>
      <c r="AK1417" s="141"/>
    </row>
    <row r="1418" spans="11:37" x14ac:dyDescent="0.25">
      <c r="K1418" s="139"/>
      <c r="L1418"/>
      <c r="M1418" s="139"/>
      <c r="N1418" s="139"/>
      <c r="O1418"/>
      <c r="P1418" s="139"/>
      <c r="Q1418" s="139"/>
      <c r="R1418"/>
      <c r="S1418" s="139"/>
      <c r="T1418" s="139"/>
      <c r="U1418"/>
      <c r="V1418"/>
      <c r="W1418" s="140"/>
      <c r="X1418" s="140"/>
      <c r="Y1418" s="140"/>
      <c r="Z1418" s="140"/>
      <c r="AA1418" s="140"/>
      <c r="AB1418" s="140"/>
      <c r="AC1418" s="140"/>
      <c r="AD1418" s="141"/>
      <c r="AE1418" s="141"/>
      <c r="AF1418" s="141"/>
      <c r="AG1418"/>
      <c r="AH1418"/>
      <c r="AI1418"/>
      <c r="AJ1418"/>
      <c r="AK1418" s="141"/>
    </row>
    <row r="1419" spans="11:37" x14ac:dyDescent="0.25">
      <c r="K1419" s="139"/>
      <c r="L1419"/>
      <c r="M1419" s="139"/>
      <c r="N1419" s="139"/>
      <c r="O1419"/>
      <c r="P1419" s="139"/>
      <c r="Q1419" s="139"/>
      <c r="R1419"/>
      <c r="S1419" s="139"/>
      <c r="T1419" s="139"/>
      <c r="U1419"/>
      <c r="V1419"/>
      <c r="W1419" s="140"/>
      <c r="X1419" s="140"/>
      <c r="Y1419" s="140"/>
      <c r="Z1419" s="140"/>
      <c r="AA1419" s="140"/>
      <c r="AB1419" s="140"/>
      <c r="AC1419" s="140"/>
      <c r="AD1419" s="141"/>
      <c r="AE1419" s="141"/>
      <c r="AF1419" s="141"/>
      <c r="AG1419"/>
      <c r="AH1419"/>
      <c r="AI1419"/>
      <c r="AJ1419"/>
      <c r="AK1419" s="141"/>
    </row>
    <row r="1420" spans="11:37" x14ac:dyDescent="0.25">
      <c r="K1420" s="139"/>
      <c r="L1420"/>
      <c r="M1420" s="139"/>
      <c r="N1420" s="139"/>
      <c r="O1420"/>
      <c r="P1420" s="139"/>
      <c r="Q1420" s="139"/>
      <c r="R1420"/>
      <c r="S1420" s="139"/>
      <c r="T1420" s="139"/>
      <c r="U1420"/>
      <c r="V1420"/>
      <c r="W1420" s="140"/>
      <c r="X1420" s="140"/>
      <c r="Y1420" s="140"/>
      <c r="Z1420" s="140"/>
      <c r="AA1420" s="140"/>
      <c r="AB1420" s="140"/>
      <c r="AC1420" s="140"/>
      <c r="AD1420" s="141"/>
      <c r="AE1420" s="141"/>
      <c r="AF1420" s="141"/>
      <c r="AG1420"/>
      <c r="AH1420"/>
      <c r="AI1420"/>
      <c r="AJ1420"/>
      <c r="AK1420" s="141"/>
    </row>
    <row r="1421" spans="11:37" x14ac:dyDescent="0.25">
      <c r="K1421" s="139"/>
      <c r="L1421"/>
      <c r="M1421" s="139"/>
      <c r="N1421" s="139"/>
      <c r="O1421"/>
      <c r="P1421" s="139"/>
      <c r="Q1421" s="139"/>
      <c r="R1421"/>
      <c r="S1421" s="139"/>
      <c r="T1421" s="139"/>
      <c r="U1421"/>
      <c r="V1421"/>
      <c r="W1421" s="140"/>
      <c r="X1421" s="140"/>
      <c r="Y1421" s="140"/>
      <c r="Z1421" s="140"/>
      <c r="AA1421" s="140"/>
      <c r="AB1421" s="140"/>
      <c r="AC1421" s="140"/>
      <c r="AD1421" s="141"/>
      <c r="AE1421" s="141"/>
      <c r="AF1421" s="141"/>
      <c r="AG1421"/>
      <c r="AH1421"/>
      <c r="AI1421"/>
      <c r="AJ1421"/>
      <c r="AK1421" s="141"/>
    </row>
    <row r="1422" spans="11:37" x14ac:dyDescent="0.25">
      <c r="K1422" s="139"/>
      <c r="L1422"/>
      <c r="M1422" s="139"/>
      <c r="N1422" s="139"/>
      <c r="O1422"/>
      <c r="P1422" s="139"/>
      <c r="Q1422" s="139"/>
      <c r="R1422"/>
      <c r="S1422" s="139"/>
      <c r="T1422" s="139"/>
      <c r="U1422"/>
      <c r="V1422"/>
      <c r="W1422" s="140"/>
      <c r="X1422" s="140"/>
      <c r="Y1422" s="140"/>
      <c r="Z1422" s="140"/>
      <c r="AA1422" s="140"/>
      <c r="AB1422" s="140"/>
      <c r="AC1422" s="140"/>
      <c r="AD1422" s="141"/>
      <c r="AE1422" s="141"/>
      <c r="AF1422" s="141"/>
      <c r="AG1422"/>
      <c r="AH1422"/>
      <c r="AI1422"/>
      <c r="AJ1422"/>
      <c r="AK1422" s="141"/>
    </row>
    <row r="1423" spans="11:37" x14ac:dyDescent="0.25">
      <c r="K1423" s="139"/>
      <c r="L1423"/>
      <c r="M1423" s="139"/>
      <c r="N1423" s="139"/>
      <c r="O1423"/>
      <c r="P1423" s="139"/>
      <c r="Q1423" s="139"/>
      <c r="R1423"/>
      <c r="S1423" s="139"/>
      <c r="T1423" s="139"/>
      <c r="U1423"/>
      <c r="V1423"/>
      <c r="W1423" s="140"/>
      <c r="X1423" s="140"/>
      <c r="Y1423" s="140"/>
      <c r="Z1423" s="140"/>
      <c r="AA1423" s="140"/>
      <c r="AB1423" s="140"/>
      <c r="AC1423" s="140"/>
      <c r="AD1423" s="141"/>
      <c r="AE1423" s="141"/>
      <c r="AF1423" s="141"/>
      <c r="AG1423"/>
      <c r="AH1423"/>
      <c r="AI1423"/>
      <c r="AJ1423"/>
      <c r="AK1423" s="141"/>
    </row>
    <row r="1424" spans="11:37" x14ac:dyDescent="0.25">
      <c r="K1424" s="139"/>
      <c r="L1424"/>
      <c r="M1424" s="139"/>
      <c r="N1424" s="139"/>
      <c r="O1424"/>
      <c r="P1424" s="139"/>
      <c r="Q1424" s="139"/>
      <c r="R1424"/>
      <c r="S1424" s="139"/>
      <c r="T1424" s="139"/>
      <c r="U1424"/>
      <c r="V1424"/>
      <c r="W1424" s="140"/>
      <c r="X1424" s="140"/>
      <c r="Y1424" s="140"/>
      <c r="Z1424" s="140"/>
      <c r="AA1424" s="140"/>
      <c r="AB1424" s="140"/>
      <c r="AC1424" s="140"/>
      <c r="AD1424" s="141"/>
      <c r="AE1424" s="141"/>
      <c r="AF1424" s="141"/>
      <c r="AG1424"/>
      <c r="AH1424"/>
      <c r="AI1424"/>
      <c r="AJ1424"/>
      <c r="AK1424" s="141"/>
    </row>
    <row r="1425" spans="11:37" x14ac:dyDescent="0.25">
      <c r="K1425" s="139"/>
      <c r="L1425"/>
      <c r="M1425" s="139"/>
      <c r="N1425" s="139"/>
      <c r="O1425"/>
      <c r="P1425" s="139"/>
      <c r="Q1425" s="139"/>
      <c r="R1425"/>
      <c r="S1425" s="139"/>
      <c r="T1425" s="139"/>
      <c r="U1425"/>
      <c r="V1425"/>
      <c r="W1425" s="140"/>
      <c r="X1425" s="140"/>
      <c r="Y1425" s="140"/>
      <c r="Z1425" s="140"/>
      <c r="AA1425" s="140"/>
      <c r="AB1425" s="140"/>
      <c r="AC1425" s="140"/>
      <c r="AD1425" s="141"/>
      <c r="AE1425" s="141"/>
      <c r="AF1425" s="141"/>
      <c r="AG1425"/>
      <c r="AH1425"/>
      <c r="AI1425"/>
      <c r="AJ1425"/>
      <c r="AK1425" s="141"/>
    </row>
    <row r="1426" spans="11:37" x14ac:dyDescent="0.25">
      <c r="K1426" s="139"/>
      <c r="L1426"/>
      <c r="M1426" s="139"/>
      <c r="N1426" s="139"/>
      <c r="O1426"/>
      <c r="P1426" s="139"/>
      <c r="Q1426" s="139"/>
      <c r="R1426"/>
      <c r="S1426" s="139"/>
      <c r="T1426" s="139"/>
      <c r="U1426"/>
      <c r="V1426"/>
      <c r="W1426" s="140"/>
      <c r="X1426" s="140"/>
      <c r="Y1426" s="140"/>
      <c r="Z1426" s="140"/>
      <c r="AA1426" s="140"/>
      <c r="AB1426" s="140"/>
      <c r="AC1426" s="140"/>
      <c r="AD1426" s="141"/>
      <c r="AE1426" s="141"/>
      <c r="AF1426" s="141"/>
      <c r="AG1426"/>
      <c r="AH1426"/>
      <c r="AI1426"/>
      <c r="AJ1426"/>
      <c r="AK1426" s="141"/>
    </row>
    <row r="1427" spans="11:37" x14ac:dyDescent="0.25">
      <c r="K1427" s="139"/>
      <c r="L1427"/>
      <c r="M1427" s="139"/>
      <c r="N1427" s="139"/>
      <c r="O1427"/>
      <c r="P1427" s="139"/>
      <c r="Q1427" s="139"/>
      <c r="R1427"/>
      <c r="S1427" s="139"/>
      <c r="T1427" s="139"/>
      <c r="U1427"/>
      <c r="V1427"/>
      <c r="W1427" s="140"/>
      <c r="X1427" s="140"/>
      <c r="Y1427" s="140"/>
      <c r="Z1427" s="140"/>
      <c r="AA1427" s="140"/>
      <c r="AB1427" s="140"/>
      <c r="AC1427" s="140"/>
      <c r="AD1427" s="141"/>
      <c r="AE1427" s="141"/>
      <c r="AF1427" s="141"/>
      <c r="AG1427"/>
      <c r="AH1427"/>
      <c r="AI1427"/>
      <c r="AJ1427"/>
      <c r="AK1427" s="141"/>
    </row>
    <row r="1428" spans="11:37" x14ac:dyDescent="0.25">
      <c r="K1428" s="139"/>
      <c r="L1428"/>
      <c r="M1428" s="139"/>
      <c r="N1428" s="139"/>
      <c r="O1428"/>
      <c r="P1428" s="139"/>
      <c r="Q1428" s="139"/>
      <c r="R1428"/>
      <c r="S1428" s="139"/>
      <c r="T1428" s="139"/>
      <c r="U1428"/>
      <c r="V1428"/>
      <c r="W1428" s="140"/>
      <c r="X1428" s="140"/>
      <c r="Y1428" s="140"/>
      <c r="Z1428" s="140"/>
      <c r="AA1428" s="140"/>
      <c r="AB1428" s="140"/>
      <c r="AC1428" s="140"/>
      <c r="AD1428" s="141"/>
      <c r="AE1428" s="141"/>
      <c r="AF1428" s="141"/>
      <c r="AG1428"/>
      <c r="AH1428"/>
      <c r="AI1428"/>
      <c r="AJ1428"/>
      <c r="AK1428" s="141"/>
    </row>
    <row r="1429" spans="11:37" x14ac:dyDescent="0.25">
      <c r="K1429" s="139"/>
      <c r="L1429"/>
      <c r="M1429" s="139"/>
      <c r="N1429" s="139"/>
      <c r="O1429"/>
      <c r="P1429" s="139"/>
      <c r="Q1429" s="139"/>
      <c r="R1429"/>
      <c r="S1429" s="139"/>
      <c r="T1429" s="139"/>
      <c r="U1429"/>
      <c r="V1429"/>
      <c r="W1429" s="140"/>
      <c r="X1429" s="140"/>
      <c r="Y1429" s="140"/>
      <c r="Z1429" s="140"/>
      <c r="AA1429" s="140"/>
      <c r="AB1429" s="140"/>
      <c r="AC1429" s="140"/>
      <c r="AD1429" s="141"/>
      <c r="AE1429" s="141"/>
      <c r="AF1429" s="141"/>
      <c r="AG1429"/>
      <c r="AH1429"/>
      <c r="AI1429"/>
      <c r="AJ1429"/>
      <c r="AK1429" s="141"/>
    </row>
    <row r="1430" spans="11:37" x14ac:dyDescent="0.25">
      <c r="K1430" s="139"/>
      <c r="L1430"/>
      <c r="M1430" s="139"/>
      <c r="N1430" s="139"/>
      <c r="O1430"/>
      <c r="P1430" s="139"/>
      <c r="Q1430" s="139"/>
      <c r="R1430"/>
      <c r="S1430" s="139"/>
      <c r="T1430" s="139"/>
      <c r="U1430"/>
      <c r="V1430"/>
      <c r="W1430" s="140"/>
      <c r="X1430" s="140"/>
      <c r="Y1430" s="140"/>
      <c r="Z1430" s="140"/>
      <c r="AA1430" s="140"/>
      <c r="AB1430" s="140"/>
      <c r="AC1430" s="140"/>
      <c r="AD1430" s="141"/>
      <c r="AE1430" s="141"/>
      <c r="AF1430" s="141"/>
      <c r="AG1430"/>
      <c r="AH1430"/>
      <c r="AI1430"/>
      <c r="AJ1430"/>
      <c r="AK1430" s="141"/>
    </row>
    <row r="1431" spans="11:37" x14ac:dyDescent="0.25">
      <c r="K1431" s="139"/>
      <c r="L1431"/>
      <c r="M1431" s="139"/>
      <c r="N1431" s="139"/>
      <c r="O1431"/>
      <c r="P1431" s="139"/>
      <c r="Q1431" s="139"/>
      <c r="R1431"/>
      <c r="S1431" s="139"/>
      <c r="T1431" s="139"/>
      <c r="U1431"/>
      <c r="V1431"/>
      <c r="W1431" s="140"/>
      <c r="X1431" s="140"/>
      <c r="Y1431" s="140"/>
      <c r="Z1431" s="140"/>
      <c r="AA1431" s="140"/>
      <c r="AB1431" s="140"/>
      <c r="AC1431" s="140"/>
      <c r="AD1431" s="141"/>
      <c r="AE1431" s="141"/>
      <c r="AF1431" s="141"/>
      <c r="AG1431"/>
      <c r="AH1431"/>
      <c r="AI1431"/>
      <c r="AJ1431"/>
      <c r="AK1431" s="141"/>
    </row>
    <row r="1432" spans="11:37" x14ac:dyDescent="0.25">
      <c r="K1432" s="139"/>
      <c r="L1432"/>
      <c r="M1432" s="139"/>
      <c r="N1432" s="139"/>
      <c r="O1432"/>
      <c r="P1432" s="139"/>
      <c r="Q1432" s="139"/>
      <c r="R1432"/>
      <c r="S1432" s="139"/>
      <c r="T1432" s="139"/>
      <c r="U1432"/>
      <c r="V1432"/>
      <c r="W1432" s="140"/>
      <c r="X1432" s="140"/>
      <c r="Y1432" s="140"/>
      <c r="Z1432" s="140"/>
      <c r="AA1432" s="140"/>
      <c r="AB1432" s="140"/>
      <c r="AC1432" s="140"/>
      <c r="AD1432" s="141"/>
      <c r="AE1432" s="141"/>
      <c r="AF1432" s="141"/>
      <c r="AG1432"/>
      <c r="AH1432"/>
      <c r="AI1432"/>
      <c r="AJ1432"/>
      <c r="AK1432" s="141"/>
    </row>
    <row r="1433" spans="11:37" x14ac:dyDescent="0.25">
      <c r="K1433" s="139"/>
      <c r="L1433"/>
      <c r="M1433" s="139"/>
      <c r="N1433" s="139"/>
      <c r="O1433"/>
      <c r="P1433" s="139"/>
      <c r="Q1433" s="139"/>
      <c r="R1433"/>
      <c r="S1433" s="139"/>
      <c r="T1433" s="139"/>
      <c r="U1433"/>
      <c r="V1433"/>
      <c r="W1433" s="140"/>
      <c r="X1433" s="140"/>
      <c r="Y1433" s="140"/>
      <c r="Z1433" s="140"/>
      <c r="AA1433" s="140"/>
      <c r="AB1433" s="140"/>
      <c r="AC1433" s="140"/>
      <c r="AD1433" s="141"/>
      <c r="AE1433" s="141"/>
      <c r="AF1433" s="141"/>
      <c r="AG1433"/>
      <c r="AH1433"/>
      <c r="AI1433"/>
      <c r="AJ1433"/>
      <c r="AK1433" s="141"/>
    </row>
    <row r="1434" spans="11:37" x14ac:dyDescent="0.25">
      <c r="K1434" s="139"/>
      <c r="L1434"/>
      <c r="M1434" s="139"/>
      <c r="N1434" s="139"/>
      <c r="O1434"/>
      <c r="P1434" s="139"/>
      <c r="Q1434" s="139"/>
      <c r="R1434"/>
      <c r="S1434" s="139"/>
      <c r="T1434" s="139"/>
      <c r="U1434"/>
      <c r="V1434"/>
      <c r="W1434" s="140"/>
      <c r="X1434" s="140"/>
      <c r="Y1434" s="140"/>
      <c r="Z1434" s="140"/>
      <c r="AA1434" s="140"/>
      <c r="AB1434" s="140"/>
      <c r="AC1434" s="140"/>
      <c r="AD1434" s="141"/>
      <c r="AE1434" s="141"/>
      <c r="AF1434" s="141"/>
      <c r="AG1434"/>
      <c r="AH1434"/>
      <c r="AI1434"/>
      <c r="AJ1434"/>
      <c r="AK1434" s="141"/>
    </row>
    <row r="1435" spans="11:37" x14ac:dyDescent="0.25">
      <c r="K1435" s="139"/>
      <c r="L1435"/>
      <c r="M1435" s="139"/>
      <c r="N1435" s="139"/>
      <c r="O1435"/>
      <c r="P1435" s="139"/>
      <c r="Q1435" s="139"/>
      <c r="R1435"/>
      <c r="S1435" s="139"/>
      <c r="T1435" s="139"/>
      <c r="U1435"/>
      <c r="V1435"/>
      <c r="W1435" s="140"/>
      <c r="X1435" s="140"/>
      <c r="Y1435" s="140"/>
      <c r="Z1435" s="140"/>
      <c r="AA1435" s="140"/>
      <c r="AB1435" s="140"/>
      <c r="AC1435" s="140"/>
      <c r="AD1435" s="141"/>
      <c r="AE1435" s="141"/>
      <c r="AF1435" s="141"/>
      <c r="AG1435"/>
      <c r="AH1435"/>
      <c r="AI1435"/>
      <c r="AJ1435"/>
      <c r="AK1435" s="141"/>
    </row>
    <row r="1436" spans="11:37" x14ac:dyDescent="0.25">
      <c r="K1436" s="139"/>
      <c r="L1436"/>
      <c r="M1436" s="139"/>
      <c r="N1436" s="139"/>
      <c r="O1436"/>
      <c r="P1436" s="139"/>
      <c r="Q1436" s="139"/>
      <c r="R1436"/>
      <c r="S1436" s="139"/>
      <c r="T1436" s="139"/>
      <c r="U1436"/>
      <c r="V1436"/>
      <c r="W1436" s="140"/>
      <c r="X1436" s="140"/>
      <c r="Y1436" s="140"/>
      <c r="Z1436" s="140"/>
      <c r="AA1436" s="140"/>
      <c r="AB1436" s="140"/>
      <c r="AC1436" s="140"/>
      <c r="AD1436" s="141"/>
      <c r="AE1436" s="141"/>
      <c r="AF1436" s="141"/>
      <c r="AG1436"/>
      <c r="AH1436"/>
      <c r="AI1436"/>
      <c r="AJ1436"/>
      <c r="AK1436" s="141"/>
    </row>
    <row r="1437" spans="11:37" x14ac:dyDescent="0.25">
      <c r="K1437" s="139"/>
      <c r="L1437"/>
      <c r="M1437" s="139"/>
      <c r="N1437" s="139"/>
      <c r="O1437"/>
      <c r="P1437" s="139"/>
      <c r="Q1437" s="139"/>
      <c r="R1437"/>
      <c r="S1437" s="139"/>
      <c r="T1437" s="139"/>
      <c r="U1437"/>
      <c r="V1437"/>
      <c r="W1437" s="140"/>
      <c r="X1437" s="140"/>
      <c r="Y1437" s="140"/>
      <c r="Z1437" s="140"/>
      <c r="AA1437" s="140"/>
      <c r="AB1437" s="140"/>
      <c r="AC1437" s="140"/>
      <c r="AD1437" s="141"/>
      <c r="AE1437" s="141"/>
      <c r="AF1437" s="141"/>
      <c r="AG1437"/>
      <c r="AH1437"/>
      <c r="AI1437"/>
      <c r="AJ1437"/>
      <c r="AK1437" s="141"/>
    </row>
    <row r="1438" spans="11:37" x14ac:dyDescent="0.25">
      <c r="K1438" s="139"/>
      <c r="L1438"/>
      <c r="M1438" s="139"/>
      <c r="N1438" s="139"/>
      <c r="O1438"/>
      <c r="P1438" s="139"/>
      <c r="Q1438" s="139"/>
      <c r="R1438"/>
      <c r="S1438" s="139"/>
      <c r="T1438" s="139"/>
      <c r="U1438"/>
      <c r="V1438"/>
      <c r="W1438" s="140"/>
      <c r="X1438" s="140"/>
      <c r="Y1438" s="140"/>
      <c r="Z1438" s="140"/>
      <c r="AA1438" s="140"/>
      <c r="AB1438" s="140"/>
      <c r="AC1438" s="140"/>
      <c r="AD1438" s="141"/>
      <c r="AE1438" s="141"/>
      <c r="AF1438" s="141"/>
      <c r="AG1438"/>
      <c r="AH1438"/>
      <c r="AI1438"/>
      <c r="AJ1438"/>
      <c r="AK1438" s="141"/>
    </row>
    <row r="1439" spans="11:37" x14ac:dyDescent="0.25">
      <c r="K1439" s="139"/>
      <c r="L1439"/>
      <c r="M1439" s="139"/>
      <c r="N1439" s="139"/>
      <c r="O1439"/>
      <c r="P1439" s="139"/>
      <c r="Q1439" s="139"/>
      <c r="R1439"/>
      <c r="S1439" s="139"/>
      <c r="T1439" s="139"/>
      <c r="U1439"/>
      <c r="V1439"/>
      <c r="W1439" s="140"/>
      <c r="X1439" s="140"/>
      <c r="Y1439" s="140"/>
      <c r="Z1439" s="140"/>
      <c r="AA1439" s="140"/>
      <c r="AB1439" s="140"/>
      <c r="AC1439" s="140"/>
      <c r="AD1439" s="141"/>
      <c r="AE1439" s="141"/>
      <c r="AF1439" s="141"/>
      <c r="AG1439"/>
      <c r="AH1439"/>
      <c r="AI1439"/>
      <c r="AJ1439"/>
      <c r="AK1439" s="141"/>
    </row>
    <row r="1440" spans="11:37" x14ac:dyDescent="0.25">
      <c r="K1440" s="139"/>
      <c r="L1440"/>
      <c r="M1440" s="139"/>
      <c r="N1440" s="139"/>
      <c r="O1440"/>
      <c r="P1440" s="139"/>
      <c r="Q1440" s="139"/>
      <c r="R1440"/>
      <c r="S1440" s="139"/>
      <c r="T1440" s="139"/>
      <c r="U1440"/>
      <c r="V1440"/>
      <c r="W1440" s="140"/>
      <c r="X1440" s="140"/>
      <c r="Y1440" s="140"/>
      <c r="Z1440" s="140"/>
      <c r="AA1440" s="140"/>
      <c r="AB1440" s="140"/>
      <c r="AC1440" s="140"/>
      <c r="AD1440" s="141"/>
      <c r="AE1440" s="141"/>
      <c r="AF1440" s="141"/>
      <c r="AG1440"/>
      <c r="AH1440"/>
      <c r="AI1440"/>
      <c r="AJ1440"/>
      <c r="AK1440" s="141"/>
    </row>
    <row r="1441" spans="11:37" x14ac:dyDescent="0.25">
      <c r="K1441" s="139"/>
      <c r="L1441"/>
      <c r="M1441" s="139"/>
      <c r="N1441" s="139"/>
      <c r="O1441"/>
      <c r="P1441" s="139"/>
      <c r="Q1441" s="139"/>
      <c r="R1441"/>
      <c r="S1441" s="139"/>
      <c r="T1441" s="139"/>
      <c r="U1441"/>
      <c r="V1441"/>
      <c r="W1441" s="140"/>
      <c r="X1441" s="140"/>
      <c r="Y1441" s="140"/>
      <c r="Z1441" s="140"/>
      <c r="AA1441" s="140"/>
      <c r="AB1441" s="140"/>
      <c r="AC1441" s="140"/>
      <c r="AD1441" s="141"/>
      <c r="AE1441" s="141"/>
      <c r="AF1441" s="141"/>
      <c r="AG1441"/>
      <c r="AH1441"/>
      <c r="AI1441"/>
      <c r="AJ1441"/>
      <c r="AK1441" s="141"/>
    </row>
    <row r="1442" spans="11:37" x14ac:dyDescent="0.25">
      <c r="K1442" s="139"/>
      <c r="L1442"/>
      <c r="M1442" s="139"/>
      <c r="N1442" s="139"/>
      <c r="O1442"/>
      <c r="P1442" s="139"/>
      <c r="Q1442" s="139"/>
      <c r="R1442"/>
      <c r="S1442" s="139"/>
      <c r="T1442" s="139"/>
      <c r="U1442"/>
      <c r="V1442"/>
      <c r="W1442" s="140"/>
      <c r="X1442" s="140"/>
      <c r="Y1442" s="140"/>
      <c r="Z1442" s="140"/>
      <c r="AA1442" s="140"/>
      <c r="AB1442" s="140"/>
      <c r="AC1442" s="140"/>
      <c r="AD1442" s="141"/>
      <c r="AE1442" s="141"/>
      <c r="AF1442" s="141"/>
      <c r="AG1442"/>
      <c r="AH1442"/>
      <c r="AI1442"/>
      <c r="AJ1442"/>
      <c r="AK1442" s="141"/>
    </row>
    <row r="1443" spans="11:37" x14ac:dyDescent="0.25">
      <c r="K1443" s="139"/>
      <c r="L1443"/>
      <c r="M1443" s="139"/>
      <c r="N1443" s="139"/>
      <c r="O1443"/>
      <c r="P1443" s="139"/>
      <c r="Q1443" s="139"/>
      <c r="R1443"/>
      <c r="S1443" s="139"/>
      <c r="T1443" s="139"/>
      <c r="U1443"/>
      <c r="V1443"/>
      <c r="W1443" s="140"/>
      <c r="X1443" s="140"/>
      <c r="Y1443" s="140"/>
      <c r="Z1443" s="140"/>
      <c r="AA1443" s="140"/>
      <c r="AB1443" s="140"/>
      <c r="AC1443" s="140"/>
      <c r="AD1443" s="141"/>
      <c r="AE1443" s="141"/>
      <c r="AF1443" s="141"/>
      <c r="AG1443"/>
      <c r="AH1443"/>
      <c r="AI1443"/>
      <c r="AJ1443"/>
      <c r="AK1443" s="141"/>
    </row>
    <row r="1444" spans="11:37" x14ac:dyDescent="0.25">
      <c r="K1444" s="139"/>
      <c r="L1444"/>
      <c r="M1444" s="139"/>
      <c r="N1444" s="139"/>
      <c r="O1444"/>
      <c r="P1444" s="139"/>
      <c r="Q1444" s="139"/>
      <c r="R1444"/>
      <c r="S1444" s="139"/>
      <c r="T1444" s="139"/>
      <c r="U1444"/>
      <c r="V1444"/>
      <c r="W1444" s="140"/>
      <c r="X1444" s="140"/>
      <c r="Y1444" s="140"/>
      <c r="Z1444" s="140"/>
      <c r="AA1444" s="140"/>
      <c r="AB1444" s="140"/>
      <c r="AC1444" s="140"/>
      <c r="AD1444" s="141"/>
      <c r="AE1444" s="141"/>
      <c r="AF1444" s="141"/>
      <c r="AG1444"/>
      <c r="AH1444"/>
      <c r="AI1444"/>
      <c r="AJ1444"/>
      <c r="AK1444" s="141"/>
    </row>
    <row r="1445" spans="11:37" x14ac:dyDescent="0.25">
      <c r="K1445" s="139"/>
      <c r="L1445"/>
      <c r="M1445" s="139"/>
      <c r="N1445" s="139"/>
      <c r="O1445"/>
      <c r="P1445" s="139"/>
      <c r="Q1445" s="139"/>
      <c r="R1445"/>
      <c r="S1445" s="139"/>
      <c r="T1445" s="139"/>
      <c r="U1445"/>
      <c r="V1445"/>
      <c r="W1445" s="140"/>
      <c r="X1445" s="140"/>
      <c r="Y1445" s="140"/>
      <c r="Z1445" s="140"/>
      <c r="AA1445" s="140"/>
      <c r="AB1445" s="140"/>
      <c r="AC1445" s="140"/>
      <c r="AD1445" s="141"/>
      <c r="AE1445" s="141"/>
      <c r="AF1445" s="141"/>
      <c r="AG1445"/>
      <c r="AH1445"/>
      <c r="AI1445"/>
      <c r="AJ1445"/>
      <c r="AK1445" s="141"/>
    </row>
    <row r="1446" spans="11:37" x14ac:dyDescent="0.25">
      <c r="K1446" s="139"/>
      <c r="L1446"/>
      <c r="M1446" s="139"/>
      <c r="N1446" s="139"/>
      <c r="O1446"/>
      <c r="P1446" s="139"/>
      <c r="Q1446" s="139"/>
      <c r="R1446"/>
      <c r="S1446" s="139"/>
      <c r="T1446" s="139"/>
      <c r="U1446"/>
      <c r="V1446"/>
      <c r="W1446" s="140"/>
      <c r="X1446" s="140"/>
      <c r="Y1446" s="140"/>
      <c r="Z1446" s="140"/>
      <c r="AA1446" s="140"/>
      <c r="AB1446" s="140"/>
      <c r="AC1446" s="140"/>
      <c r="AD1446" s="141"/>
      <c r="AE1446" s="141"/>
      <c r="AF1446" s="141"/>
      <c r="AG1446"/>
      <c r="AH1446"/>
      <c r="AI1446"/>
      <c r="AJ1446"/>
      <c r="AK1446" s="141"/>
    </row>
    <row r="1447" spans="11:37" x14ac:dyDescent="0.25">
      <c r="K1447" s="139"/>
      <c r="L1447"/>
      <c r="M1447" s="139"/>
      <c r="N1447" s="139"/>
      <c r="O1447"/>
      <c r="P1447" s="139"/>
      <c r="Q1447" s="139"/>
      <c r="R1447"/>
      <c r="S1447" s="139"/>
      <c r="T1447" s="139"/>
      <c r="U1447"/>
      <c r="V1447"/>
      <c r="W1447" s="140"/>
      <c r="X1447" s="140"/>
      <c r="Y1447" s="140"/>
      <c r="Z1447" s="140"/>
      <c r="AA1447" s="140"/>
      <c r="AB1447" s="140"/>
      <c r="AC1447" s="140"/>
      <c r="AD1447" s="141"/>
      <c r="AE1447" s="141"/>
      <c r="AF1447" s="141"/>
      <c r="AG1447"/>
      <c r="AH1447"/>
      <c r="AI1447"/>
      <c r="AJ1447"/>
      <c r="AK1447" s="141"/>
    </row>
    <row r="1448" spans="11:37" x14ac:dyDescent="0.25">
      <c r="K1448" s="139"/>
      <c r="L1448"/>
      <c r="M1448" s="139"/>
      <c r="N1448" s="139"/>
      <c r="O1448"/>
      <c r="P1448" s="139"/>
      <c r="Q1448" s="139"/>
      <c r="R1448"/>
      <c r="S1448" s="139"/>
      <c r="T1448" s="139"/>
      <c r="U1448"/>
      <c r="V1448"/>
      <c r="W1448" s="140"/>
      <c r="X1448" s="140"/>
      <c r="Y1448" s="140"/>
      <c r="Z1448" s="140"/>
      <c r="AA1448" s="140"/>
      <c r="AB1448" s="140"/>
      <c r="AC1448" s="140"/>
      <c r="AD1448" s="141"/>
      <c r="AE1448" s="141"/>
      <c r="AF1448" s="141"/>
      <c r="AG1448"/>
      <c r="AH1448"/>
      <c r="AI1448"/>
      <c r="AJ1448"/>
      <c r="AK1448" s="141"/>
    </row>
    <row r="1449" spans="11:37" x14ac:dyDescent="0.25">
      <c r="K1449" s="139"/>
      <c r="L1449"/>
      <c r="M1449" s="139"/>
      <c r="N1449" s="139"/>
      <c r="O1449"/>
      <c r="P1449" s="139"/>
      <c r="Q1449" s="139"/>
      <c r="R1449"/>
      <c r="S1449" s="139"/>
      <c r="T1449" s="139"/>
      <c r="U1449"/>
      <c r="V1449"/>
      <c r="W1449" s="140"/>
      <c r="X1449" s="140"/>
      <c r="Y1449" s="140"/>
      <c r="Z1449" s="140"/>
      <c r="AA1449" s="140"/>
      <c r="AB1449" s="140"/>
      <c r="AC1449" s="140"/>
      <c r="AD1449" s="141"/>
      <c r="AE1449" s="141"/>
      <c r="AF1449" s="141"/>
      <c r="AG1449"/>
      <c r="AH1449"/>
      <c r="AI1449"/>
      <c r="AJ1449"/>
      <c r="AK1449" s="141"/>
    </row>
    <row r="1450" spans="11:37" x14ac:dyDescent="0.25">
      <c r="K1450" s="139"/>
      <c r="L1450"/>
      <c r="M1450" s="139"/>
      <c r="N1450" s="139"/>
      <c r="O1450"/>
      <c r="P1450" s="139"/>
      <c r="Q1450" s="139"/>
      <c r="R1450"/>
      <c r="S1450" s="139"/>
      <c r="T1450" s="139"/>
      <c r="U1450"/>
      <c r="V1450"/>
      <c r="W1450" s="140"/>
      <c r="X1450" s="140"/>
      <c r="Y1450" s="140"/>
      <c r="Z1450" s="140"/>
      <c r="AA1450" s="140"/>
      <c r="AB1450" s="140"/>
      <c r="AC1450" s="140"/>
      <c r="AD1450" s="141"/>
      <c r="AE1450" s="141"/>
      <c r="AF1450" s="141"/>
      <c r="AG1450"/>
      <c r="AH1450"/>
      <c r="AI1450"/>
      <c r="AJ1450"/>
      <c r="AK1450" s="141"/>
    </row>
    <row r="1451" spans="11:37" x14ac:dyDescent="0.25">
      <c r="K1451" s="139"/>
      <c r="L1451"/>
      <c r="M1451" s="139"/>
      <c r="N1451" s="139"/>
      <c r="O1451"/>
      <c r="P1451" s="139"/>
      <c r="Q1451" s="139"/>
      <c r="R1451"/>
      <c r="S1451" s="139"/>
      <c r="T1451" s="139"/>
      <c r="U1451"/>
      <c r="V1451"/>
      <c r="W1451" s="140"/>
      <c r="X1451" s="140"/>
      <c r="Y1451" s="140"/>
      <c r="Z1451" s="140"/>
      <c r="AA1451" s="140"/>
      <c r="AB1451" s="140"/>
      <c r="AC1451" s="140"/>
      <c r="AD1451" s="141"/>
      <c r="AE1451" s="141"/>
      <c r="AF1451" s="141"/>
      <c r="AG1451"/>
      <c r="AH1451"/>
      <c r="AI1451"/>
      <c r="AJ1451"/>
      <c r="AK1451" s="141"/>
    </row>
    <row r="1452" spans="11:37" x14ac:dyDescent="0.25">
      <c r="K1452" s="139"/>
      <c r="L1452"/>
      <c r="M1452" s="139"/>
      <c r="N1452" s="139"/>
      <c r="O1452"/>
      <c r="P1452" s="139"/>
      <c r="Q1452" s="139"/>
      <c r="R1452"/>
      <c r="S1452" s="139"/>
      <c r="T1452" s="139"/>
      <c r="U1452"/>
      <c r="V1452"/>
      <c r="W1452" s="140"/>
      <c r="X1452" s="140"/>
      <c r="Y1452" s="140"/>
      <c r="Z1452" s="140"/>
      <c r="AA1452" s="140"/>
      <c r="AB1452" s="140"/>
      <c r="AC1452" s="140"/>
      <c r="AD1452" s="141"/>
      <c r="AE1452" s="141"/>
      <c r="AF1452" s="141"/>
      <c r="AG1452"/>
      <c r="AH1452"/>
      <c r="AI1452"/>
      <c r="AJ1452"/>
      <c r="AK1452" s="141"/>
    </row>
    <row r="1453" spans="11:37" x14ac:dyDescent="0.25">
      <c r="K1453" s="139"/>
      <c r="L1453"/>
      <c r="M1453" s="139"/>
      <c r="N1453" s="139"/>
      <c r="O1453"/>
      <c r="P1453" s="139"/>
      <c r="Q1453" s="139"/>
      <c r="R1453"/>
      <c r="S1453" s="139"/>
      <c r="T1453" s="139"/>
      <c r="U1453"/>
      <c r="V1453"/>
      <c r="W1453" s="140"/>
      <c r="X1453" s="140"/>
      <c r="Y1453" s="140"/>
      <c r="Z1453" s="140"/>
      <c r="AA1453" s="140"/>
      <c r="AB1453" s="140"/>
      <c r="AC1453" s="140"/>
      <c r="AD1453" s="141"/>
      <c r="AE1453" s="141"/>
      <c r="AF1453" s="141"/>
      <c r="AG1453"/>
      <c r="AH1453"/>
      <c r="AI1453"/>
      <c r="AJ1453"/>
      <c r="AK1453" s="141"/>
    </row>
    <row r="1454" spans="11:37" x14ac:dyDescent="0.25">
      <c r="K1454" s="139"/>
      <c r="L1454"/>
      <c r="M1454" s="139"/>
      <c r="N1454" s="139"/>
      <c r="O1454"/>
      <c r="P1454" s="139"/>
      <c r="Q1454" s="139"/>
      <c r="R1454"/>
      <c r="S1454" s="139"/>
      <c r="T1454" s="139"/>
      <c r="U1454"/>
      <c r="V1454"/>
      <c r="W1454" s="140"/>
      <c r="X1454" s="140"/>
      <c r="Y1454" s="140"/>
      <c r="Z1454" s="140"/>
      <c r="AA1454" s="140"/>
      <c r="AB1454" s="140"/>
      <c r="AC1454" s="140"/>
      <c r="AD1454" s="141"/>
      <c r="AE1454" s="141"/>
      <c r="AF1454" s="141"/>
      <c r="AG1454"/>
      <c r="AH1454"/>
      <c r="AI1454"/>
      <c r="AJ1454"/>
      <c r="AK1454" s="141"/>
    </row>
    <row r="1455" spans="11:37" x14ac:dyDescent="0.25">
      <c r="K1455" s="139"/>
      <c r="L1455"/>
      <c r="M1455" s="139"/>
      <c r="N1455" s="139"/>
      <c r="O1455"/>
      <c r="P1455" s="139"/>
      <c r="Q1455" s="139"/>
      <c r="R1455"/>
      <c r="S1455" s="139"/>
      <c r="T1455" s="139"/>
      <c r="U1455"/>
      <c r="V1455"/>
      <c r="W1455" s="140"/>
      <c r="X1455" s="140"/>
      <c r="Y1455" s="140"/>
      <c r="Z1455" s="140"/>
      <c r="AA1455" s="140"/>
      <c r="AB1455" s="140"/>
      <c r="AC1455" s="140"/>
      <c r="AD1455" s="141"/>
      <c r="AE1455" s="141"/>
      <c r="AF1455" s="141"/>
      <c r="AG1455"/>
      <c r="AH1455"/>
      <c r="AI1455"/>
      <c r="AJ1455"/>
      <c r="AK1455" s="141"/>
    </row>
    <row r="1456" spans="11:37" x14ac:dyDescent="0.25">
      <c r="K1456" s="139"/>
      <c r="L1456"/>
      <c r="M1456" s="139"/>
      <c r="N1456" s="139"/>
      <c r="O1456"/>
      <c r="P1456" s="139"/>
      <c r="Q1456" s="139"/>
      <c r="R1456"/>
      <c r="S1456" s="139"/>
      <c r="T1456" s="139"/>
      <c r="U1456"/>
      <c r="V1456"/>
      <c r="W1456" s="140"/>
      <c r="X1456" s="140"/>
      <c r="Y1456" s="140"/>
      <c r="Z1456" s="140"/>
      <c r="AA1456" s="140"/>
      <c r="AB1456" s="140"/>
      <c r="AC1456" s="140"/>
      <c r="AD1456" s="141"/>
      <c r="AE1456" s="141"/>
      <c r="AF1456" s="141"/>
      <c r="AG1456"/>
      <c r="AH1456"/>
      <c r="AI1456"/>
      <c r="AJ1456"/>
      <c r="AK1456" s="141"/>
    </row>
    <row r="1457" spans="11:37" x14ac:dyDescent="0.25">
      <c r="K1457" s="139"/>
      <c r="L1457"/>
      <c r="M1457" s="139"/>
      <c r="N1457" s="139"/>
      <c r="O1457"/>
      <c r="P1457" s="139"/>
      <c r="Q1457" s="139"/>
      <c r="R1457"/>
      <c r="S1457" s="139"/>
      <c r="T1457" s="139"/>
      <c r="U1457"/>
      <c r="V1457"/>
      <c r="W1457" s="140"/>
      <c r="X1457" s="140"/>
      <c r="Y1457" s="140"/>
      <c r="Z1457" s="140"/>
      <c r="AA1457" s="140"/>
      <c r="AB1457" s="140"/>
      <c r="AC1457" s="140"/>
      <c r="AD1457" s="141"/>
      <c r="AE1457" s="141"/>
      <c r="AF1457" s="141"/>
      <c r="AG1457"/>
      <c r="AH1457"/>
      <c r="AI1457"/>
      <c r="AJ1457"/>
      <c r="AK1457" s="141"/>
    </row>
    <row r="1458" spans="11:37" x14ac:dyDescent="0.25">
      <c r="K1458" s="139"/>
      <c r="L1458"/>
      <c r="M1458" s="139"/>
      <c r="N1458" s="139"/>
      <c r="O1458"/>
      <c r="P1458" s="139"/>
      <c r="Q1458" s="139"/>
      <c r="R1458"/>
      <c r="S1458" s="139"/>
      <c r="T1458" s="139"/>
      <c r="U1458"/>
      <c r="V1458"/>
      <c r="W1458" s="140"/>
      <c r="X1458" s="140"/>
      <c r="Y1458" s="140"/>
      <c r="Z1458" s="140"/>
      <c r="AA1458" s="140"/>
      <c r="AB1458" s="140"/>
      <c r="AC1458" s="140"/>
      <c r="AD1458" s="141"/>
      <c r="AE1458" s="141"/>
      <c r="AF1458" s="141"/>
      <c r="AG1458"/>
      <c r="AH1458"/>
      <c r="AI1458"/>
      <c r="AJ1458"/>
      <c r="AK1458" s="141"/>
    </row>
    <row r="1459" spans="11:37" x14ac:dyDescent="0.25">
      <c r="K1459" s="139"/>
      <c r="L1459"/>
      <c r="M1459" s="139"/>
      <c r="N1459" s="139"/>
      <c r="O1459"/>
      <c r="P1459" s="139"/>
      <c r="Q1459" s="139"/>
      <c r="R1459"/>
      <c r="S1459" s="139"/>
      <c r="T1459" s="139"/>
      <c r="U1459"/>
      <c r="V1459"/>
      <c r="W1459" s="140"/>
      <c r="X1459" s="140"/>
      <c r="Y1459" s="140"/>
      <c r="Z1459" s="140"/>
      <c r="AA1459" s="140"/>
      <c r="AB1459" s="140"/>
      <c r="AC1459" s="140"/>
      <c r="AD1459" s="141"/>
      <c r="AE1459" s="141"/>
      <c r="AF1459" s="141"/>
      <c r="AG1459"/>
      <c r="AH1459"/>
      <c r="AI1459"/>
      <c r="AJ1459"/>
      <c r="AK1459" s="141"/>
    </row>
    <row r="1460" spans="11:37" x14ac:dyDescent="0.25">
      <c r="K1460" s="139"/>
      <c r="L1460"/>
      <c r="M1460" s="139"/>
      <c r="N1460" s="139"/>
      <c r="O1460"/>
      <c r="P1460" s="139"/>
      <c r="Q1460" s="139"/>
      <c r="R1460"/>
      <c r="S1460" s="139"/>
      <c r="T1460" s="139"/>
      <c r="U1460"/>
      <c r="V1460"/>
      <c r="W1460" s="140"/>
      <c r="X1460" s="140"/>
      <c r="Y1460" s="140"/>
      <c r="Z1460" s="140"/>
      <c r="AA1460" s="140"/>
      <c r="AB1460" s="140"/>
      <c r="AC1460" s="140"/>
      <c r="AD1460" s="141"/>
      <c r="AE1460" s="141"/>
      <c r="AF1460" s="141"/>
      <c r="AG1460"/>
      <c r="AH1460"/>
      <c r="AI1460"/>
      <c r="AJ1460"/>
      <c r="AK1460" s="141"/>
    </row>
    <row r="1461" spans="11:37" x14ac:dyDescent="0.25">
      <c r="K1461" s="139"/>
      <c r="L1461"/>
      <c r="M1461" s="139"/>
      <c r="N1461" s="139"/>
      <c r="O1461"/>
      <c r="P1461" s="139"/>
      <c r="Q1461" s="139"/>
      <c r="R1461"/>
      <c r="S1461" s="139"/>
      <c r="T1461" s="139"/>
      <c r="U1461"/>
      <c r="V1461"/>
      <c r="W1461" s="140"/>
      <c r="X1461" s="140"/>
      <c r="Y1461" s="140"/>
      <c r="Z1461" s="140"/>
      <c r="AA1461" s="140"/>
      <c r="AB1461" s="140"/>
      <c r="AC1461" s="140"/>
      <c r="AD1461" s="141"/>
      <c r="AE1461" s="141"/>
      <c r="AF1461" s="141"/>
      <c r="AG1461"/>
      <c r="AH1461"/>
      <c r="AI1461"/>
      <c r="AJ1461"/>
      <c r="AK1461" s="141"/>
    </row>
    <row r="1462" spans="11:37" x14ac:dyDescent="0.25">
      <c r="K1462" s="139"/>
      <c r="L1462"/>
      <c r="M1462" s="139"/>
      <c r="N1462" s="139"/>
      <c r="O1462"/>
      <c r="P1462" s="139"/>
      <c r="Q1462" s="139"/>
      <c r="R1462"/>
      <c r="S1462" s="139"/>
      <c r="T1462" s="139"/>
      <c r="U1462"/>
      <c r="V1462"/>
      <c r="W1462" s="140"/>
      <c r="X1462" s="140"/>
      <c r="Y1462" s="140"/>
      <c r="Z1462" s="140"/>
      <c r="AA1462" s="140"/>
      <c r="AB1462" s="140"/>
      <c r="AC1462" s="140"/>
      <c r="AD1462" s="141"/>
      <c r="AE1462" s="141"/>
      <c r="AF1462" s="141"/>
      <c r="AG1462"/>
      <c r="AH1462"/>
      <c r="AI1462"/>
      <c r="AJ1462"/>
      <c r="AK1462" s="141"/>
    </row>
    <row r="1463" spans="11:37" x14ac:dyDescent="0.25">
      <c r="K1463" s="139"/>
      <c r="L1463"/>
      <c r="M1463" s="139"/>
      <c r="N1463" s="139"/>
      <c r="O1463"/>
      <c r="P1463" s="139"/>
      <c r="Q1463" s="139"/>
      <c r="R1463"/>
      <c r="S1463" s="139"/>
      <c r="T1463" s="139"/>
      <c r="U1463"/>
      <c r="V1463"/>
      <c r="W1463" s="140"/>
      <c r="X1463" s="140"/>
      <c r="Y1463" s="140"/>
      <c r="Z1463" s="140"/>
      <c r="AA1463" s="140"/>
      <c r="AB1463" s="140"/>
      <c r="AC1463" s="140"/>
      <c r="AD1463" s="141"/>
      <c r="AE1463" s="141"/>
      <c r="AF1463" s="141"/>
      <c r="AG1463"/>
      <c r="AH1463"/>
      <c r="AI1463"/>
      <c r="AJ1463"/>
      <c r="AK1463" s="141"/>
    </row>
    <row r="1464" spans="11:37" x14ac:dyDescent="0.25">
      <c r="K1464" s="139"/>
      <c r="L1464"/>
      <c r="M1464" s="139"/>
      <c r="N1464" s="139"/>
      <c r="O1464"/>
      <c r="P1464" s="139"/>
      <c r="Q1464" s="139"/>
      <c r="R1464"/>
      <c r="S1464" s="139"/>
      <c r="T1464" s="139"/>
      <c r="U1464"/>
      <c r="V1464"/>
      <c r="W1464" s="140"/>
      <c r="X1464" s="140"/>
      <c r="Y1464" s="140"/>
      <c r="Z1464" s="140"/>
      <c r="AA1464" s="140"/>
      <c r="AB1464" s="140"/>
      <c r="AC1464" s="140"/>
      <c r="AD1464" s="141"/>
      <c r="AE1464" s="141"/>
      <c r="AF1464" s="141"/>
      <c r="AG1464"/>
      <c r="AH1464"/>
      <c r="AI1464"/>
      <c r="AJ1464"/>
      <c r="AK1464" s="141"/>
    </row>
    <row r="1465" spans="11:37" x14ac:dyDescent="0.25">
      <c r="K1465" s="139"/>
      <c r="L1465"/>
      <c r="M1465" s="139"/>
      <c r="N1465" s="139"/>
      <c r="O1465"/>
      <c r="P1465" s="139"/>
      <c r="Q1465" s="139"/>
      <c r="R1465"/>
      <c r="S1465" s="139"/>
      <c r="T1465" s="139"/>
      <c r="U1465"/>
      <c r="V1465"/>
      <c r="W1465" s="140"/>
      <c r="X1465" s="140"/>
      <c r="Y1465" s="140"/>
      <c r="Z1465" s="140"/>
      <c r="AA1465" s="140"/>
      <c r="AB1465" s="140"/>
      <c r="AC1465" s="140"/>
      <c r="AD1465" s="141"/>
      <c r="AE1465" s="141"/>
      <c r="AF1465" s="141"/>
      <c r="AG1465"/>
      <c r="AH1465"/>
      <c r="AI1465"/>
      <c r="AJ1465"/>
      <c r="AK1465" s="141"/>
    </row>
    <row r="1466" spans="11:37" x14ac:dyDescent="0.25">
      <c r="K1466" s="139"/>
      <c r="L1466"/>
      <c r="M1466" s="139"/>
      <c r="N1466" s="139"/>
      <c r="O1466"/>
      <c r="P1466" s="139"/>
      <c r="Q1466" s="139"/>
      <c r="R1466"/>
      <c r="S1466" s="139"/>
      <c r="T1466" s="139"/>
      <c r="U1466"/>
      <c r="V1466"/>
      <c r="W1466" s="140"/>
      <c r="X1466" s="140"/>
      <c r="Y1466" s="140"/>
      <c r="Z1466" s="140"/>
      <c r="AA1466" s="140"/>
      <c r="AB1466" s="140"/>
      <c r="AC1466" s="140"/>
      <c r="AD1466" s="141"/>
      <c r="AE1466" s="141"/>
      <c r="AF1466" s="141"/>
      <c r="AG1466"/>
      <c r="AH1466"/>
      <c r="AI1466"/>
      <c r="AJ1466"/>
      <c r="AK1466" s="141"/>
    </row>
    <row r="1467" spans="11:37" x14ac:dyDescent="0.25">
      <c r="K1467" s="139"/>
      <c r="L1467"/>
      <c r="M1467" s="139"/>
      <c r="N1467" s="139"/>
      <c r="O1467"/>
      <c r="P1467" s="139"/>
      <c r="Q1467" s="139"/>
      <c r="R1467"/>
      <c r="S1467" s="139"/>
      <c r="T1467" s="139"/>
      <c r="U1467"/>
      <c r="V1467"/>
      <c r="W1467" s="140"/>
      <c r="X1467" s="140"/>
      <c r="Y1467" s="140"/>
      <c r="Z1467" s="140"/>
      <c r="AA1467" s="140"/>
      <c r="AB1467" s="140"/>
      <c r="AC1467" s="140"/>
      <c r="AD1467" s="141"/>
      <c r="AE1467" s="141"/>
      <c r="AF1467" s="141"/>
      <c r="AG1467"/>
      <c r="AH1467"/>
      <c r="AI1467"/>
      <c r="AJ1467"/>
      <c r="AK1467" s="141"/>
    </row>
    <row r="1468" spans="11:37" x14ac:dyDescent="0.25">
      <c r="K1468" s="139"/>
      <c r="L1468"/>
      <c r="M1468" s="139"/>
      <c r="N1468" s="139"/>
      <c r="O1468"/>
      <c r="P1468" s="139"/>
      <c r="Q1468" s="139"/>
      <c r="R1468"/>
      <c r="S1468" s="139"/>
      <c r="T1468" s="139"/>
      <c r="U1468"/>
      <c r="V1468"/>
      <c r="W1468" s="140"/>
      <c r="X1468" s="140"/>
      <c r="Y1468" s="140"/>
      <c r="Z1468" s="140"/>
      <c r="AA1468" s="140"/>
      <c r="AB1468" s="140"/>
      <c r="AC1468" s="140"/>
      <c r="AD1468" s="141"/>
      <c r="AE1468" s="141"/>
      <c r="AF1468" s="141"/>
      <c r="AG1468"/>
      <c r="AH1468"/>
      <c r="AI1468"/>
      <c r="AJ1468"/>
      <c r="AK1468" s="141"/>
    </row>
    <row r="1469" spans="11:37" x14ac:dyDescent="0.25">
      <c r="K1469" s="139"/>
      <c r="L1469"/>
      <c r="M1469" s="139"/>
      <c r="N1469" s="139"/>
      <c r="O1469"/>
      <c r="P1469" s="139"/>
      <c r="Q1469" s="139"/>
      <c r="R1469"/>
      <c r="S1469" s="139"/>
      <c r="T1469" s="139"/>
      <c r="U1469"/>
      <c r="V1469"/>
      <c r="W1469" s="140"/>
      <c r="X1469" s="140"/>
      <c r="Y1469" s="140"/>
      <c r="Z1469" s="140"/>
      <c r="AA1469" s="140"/>
      <c r="AB1469" s="140"/>
      <c r="AC1469" s="140"/>
      <c r="AD1469" s="141"/>
      <c r="AE1469" s="141"/>
      <c r="AF1469" s="141"/>
      <c r="AG1469"/>
      <c r="AH1469"/>
      <c r="AI1469"/>
      <c r="AJ1469"/>
      <c r="AK1469" s="141"/>
    </row>
    <row r="1470" spans="11:37" x14ac:dyDescent="0.25">
      <c r="K1470" s="139"/>
      <c r="L1470"/>
      <c r="M1470" s="139"/>
      <c r="N1470" s="139"/>
      <c r="O1470"/>
      <c r="P1470" s="139"/>
      <c r="Q1470" s="139"/>
      <c r="R1470"/>
      <c r="S1470" s="139"/>
      <c r="T1470" s="139"/>
      <c r="U1470"/>
      <c r="V1470"/>
      <c r="W1470" s="140"/>
      <c r="X1470" s="140"/>
      <c r="Y1470" s="140"/>
      <c r="Z1470" s="140"/>
      <c r="AA1470" s="140"/>
      <c r="AB1470" s="140"/>
      <c r="AC1470" s="140"/>
      <c r="AD1470" s="141"/>
      <c r="AE1470" s="141"/>
      <c r="AF1470" s="141"/>
      <c r="AG1470"/>
      <c r="AH1470"/>
      <c r="AI1470"/>
      <c r="AJ1470"/>
      <c r="AK1470" s="141"/>
    </row>
    <row r="1471" spans="11:37" x14ac:dyDescent="0.25">
      <c r="K1471" s="139"/>
      <c r="L1471"/>
      <c r="M1471" s="139"/>
      <c r="N1471" s="139"/>
      <c r="O1471"/>
      <c r="P1471" s="139"/>
      <c r="Q1471" s="139"/>
      <c r="R1471"/>
      <c r="S1471" s="139"/>
      <c r="T1471" s="139"/>
      <c r="U1471"/>
      <c r="V1471"/>
      <c r="W1471" s="140"/>
      <c r="X1471" s="140"/>
      <c r="Y1471" s="140"/>
      <c r="Z1471" s="140"/>
      <c r="AA1471" s="140"/>
      <c r="AB1471" s="140"/>
      <c r="AC1471" s="140"/>
      <c r="AD1471" s="141"/>
      <c r="AE1471" s="141"/>
      <c r="AF1471" s="141"/>
      <c r="AG1471"/>
      <c r="AH1471"/>
      <c r="AI1471"/>
      <c r="AJ1471"/>
      <c r="AK1471" s="141"/>
    </row>
    <row r="1472" spans="11:37" x14ac:dyDescent="0.25">
      <c r="K1472" s="139"/>
      <c r="L1472"/>
      <c r="M1472" s="139"/>
      <c r="N1472" s="139"/>
      <c r="O1472"/>
      <c r="P1472" s="139"/>
      <c r="Q1472" s="139"/>
      <c r="R1472"/>
      <c r="S1472" s="139"/>
      <c r="T1472" s="139"/>
      <c r="U1472"/>
      <c r="V1472"/>
      <c r="W1472" s="140"/>
      <c r="X1472" s="140"/>
      <c r="Y1472" s="140"/>
      <c r="Z1472" s="140"/>
      <c r="AA1472" s="140"/>
      <c r="AB1472" s="140"/>
      <c r="AC1472" s="140"/>
      <c r="AD1472" s="141"/>
      <c r="AE1472" s="141"/>
      <c r="AF1472" s="141"/>
      <c r="AG1472"/>
      <c r="AH1472"/>
      <c r="AI1472"/>
      <c r="AJ1472"/>
      <c r="AK1472" s="141"/>
    </row>
    <row r="1473" spans="11:37" x14ac:dyDescent="0.25">
      <c r="K1473" s="139"/>
      <c r="L1473"/>
      <c r="M1473" s="139"/>
      <c r="N1473" s="139"/>
      <c r="O1473"/>
      <c r="P1473" s="139"/>
      <c r="Q1473" s="139"/>
      <c r="R1473"/>
      <c r="S1473" s="139"/>
      <c r="T1473" s="139"/>
      <c r="U1473"/>
      <c r="V1473"/>
      <c r="W1473" s="140"/>
      <c r="X1473" s="140"/>
      <c r="Y1473" s="140"/>
      <c r="Z1473" s="140"/>
      <c r="AA1473" s="140"/>
      <c r="AB1473" s="140"/>
      <c r="AC1473" s="140"/>
      <c r="AD1473" s="141"/>
      <c r="AE1473" s="141"/>
      <c r="AF1473" s="141"/>
      <c r="AG1473"/>
      <c r="AH1473"/>
      <c r="AI1473"/>
      <c r="AJ1473"/>
      <c r="AK1473" s="141"/>
    </row>
    <row r="1474" spans="11:37" x14ac:dyDescent="0.25">
      <c r="K1474" s="139"/>
      <c r="L1474"/>
      <c r="M1474" s="139"/>
      <c r="N1474" s="139"/>
      <c r="O1474"/>
      <c r="P1474" s="139"/>
      <c r="Q1474" s="139"/>
      <c r="R1474"/>
      <c r="S1474" s="139"/>
      <c r="T1474" s="139"/>
      <c r="U1474"/>
      <c r="V1474"/>
      <c r="W1474" s="140"/>
      <c r="X1474" s="140"/>
      <c r="Y1474" s="140"/>
      <c r="Z1474" s="140"/>
      <c r="AA1474" s="140"/>
      <c r="AB1474" s="140"/>
      <c r="AC1474" s="140"/>
      <c r="AD1474" s="141"/>
      <c r="AE1474" s="141"/>
      <c r="AF1474" s="141"/>
      <c r="AG1474"/>
      <c r="AH1474"/>
      <c r="AI1474"/>
      <c r="AJ1474"/>
      <c r="AK1474" s="141"/>
    </row>
    <row r="1475" spans="11:37" x14ac:dyDescent="0.25">
      <c r="K1475" s="139"/>
      <c r="L1475"/>
      <c r="M1475" s="139"/>
      <c r="N1475" s="139"/>
      <c r="O1475"/>
      <c r="P1475" s="139"/>
      <c r="Q1475" s="139"/>
      <c r="R1475"/>
      <c r="S1475" s="139"/>
      <c r="T1475" s="139"/>
      <c r="U1475"/>
      <c r="V1475"/>
      <c r="W1475" s="140"/>
      <c r="X1475" s="140"/>
      <c r="Y1475" s="140"/>
      <c r="Z1475" s="140"/>
      <c r="AA1475" s="140"/>
      <c r="AB1475" s="140"/>
      <c r="AC1475" s="140"/>
      <c r="AD1475" s="141"/>
      <c r="AE1475" s="141"/>
      <c r="AF1475" s="141"/>
      <c r="AG1475"/>
      <c r="AH1475"/>
      <c r="AI1475"/>
      <c r="AJ1475"/>
      <c r="AK1475" s="141"/>
    </row>
    <row r="1476" spans="11:37" x14ac:dyDescent="0.25">
      <c r="K1476" s="139"/>
      <c r="L1476"/>
      <c r="M1476" s="139"/>
      <c r="N1476" s="139"/>
      <c r="O1476"/>
      <c r="P1476" s="139"/>
      <c r="Q1476" s="139"/>
      <c r="R1476"/>
      <c r="S1476" s="139"/>
      <c r="T1476" s="139"/>
      <c r="U1476"/>
      <c r="V1476"/>
      <c r="W1476" s="140"/>
      <c r="X1476" s="140"/>
      <c r="Y1476" s="140"/>
      <c r="Z1476" s="140"/>
      <c r="AA1476" s="140"/>
      <c r="AB1476" s="140"/>
      <c r="AC1476" s="140"/>
      <c r="AD1476" s="141"/>
      <c r="AE1476" s="141"/>
      <c r="AF1476" s="141"/>
      <c r="AG1476"/>
      <c r="AH1476"/>
      <c r="AI1476"/>
      <c r="AJ1476"/>
      <c r="AK1476" s="141"/>
    </row>
    <row r="1477" spans="11:37" x14ac:dyDescent="0.25">
      <c r="K1477" s="139"/>
      <c r="L1477"/>
      <c r="M1477" s="139"/>
      <c r="N1477" s="139"/>
      <c r="O1477"/>
      <c r="P1477" s="139"/>
      <c r="Q1477" s="139"/>
      <c r="R1477"/>
      <c r="S1477" s="139"/>
      <c r="T1477" s="139"/>
      <c r="U1477"/>
      <c r="V1477"/>
      <c r="W1477" s="140"/>
      <c r="X1477" s="140"/>
      <c r="Y1477" s="140"/>
      <c r="Z1477" s="140"/>
      <c r="AA1477" s="140"/>
      <c r="AB1477" s="140"/>
      <c r="AC1477" s="140"/>
      <c r="AD1477" s="141"/>
      <c r="AE1477" s="141"/>
      <c r="AF1477" s="141"/>
      <c r="AG1477"/>
      <c r="AH1477"/>
      <c r="AI1477"/>
      <c r="AJ1477"/>
      <c r="AK1477" s="141"/>
    </row>
    <row r="1478" spans="11:37" x14ac:dyDescent="0.25">
      <c r="K1478" s="139"/>
      <c r="L1478"/>
      <c r="M1478" s="139"/>
      <c r="N1478" s="139"/>
      <c r="O1478"/>
      <c r="P1478" s="139"/>
      <c r="Q1478" s="139"/>
      <c r="R1478"/>
      <c r="S1478" s="139"/>
      <c r="T1478" s="139"/>
      <c r="U1478"/>
      <c r="V1478"/>
      <c r="W1478" s="140"/>
      <c r="X1478" s="140"/>
      <c r="Y1478" s="140"/>
      <c r="Z1478" s="140"/>
      <c r="AA1478" s="140"/>
      <c r="AB1478" s="140"/>
      <c r="AC1478" s="140"/>
      <c r="AD1478" s="141"/>
      <c r="AE1478" s="141"/>
      <c r="AF1478" s="141"/>
      <c r="AG1478"/>
      <c r="AH1478"/>
      <c r="AI1478"/>
      <c r="AJ1478"/>
      <c r="AK1478" s="141"/>
    </row>
    <row r="1479" spans="11:37" x14ac:dyDescent="0.25">
      <c r="K1479" s="139"/>
      <c r="L1479"/>
      <c r="M1479" s="139"/>
      <c r="N1479" s="139"/>
      <c r="O1479"/>
      <c r="P1479" s="139"/>
      <c r="Q1479" s="139"/>
      <c r="R1479"/>
      <c r="S1479" s="139"/>
      <c r="T1479" s="139"/>
      <c r="U1479"/>
      <c r="V1479"/>
      <c r="W1479" s="140"/>
      <c r="X1479" s="140"/>
      <c r="Y1479" s="140"/>
      <c r="Z1479" s="140"/>
      <c r="AA1479" s="140"/>
      <c r="AB1479" s="140"/>
      <c r="AC1479" s="140"/>
      <c r="AD1479" s="141"/>
      <c r="AE1479" s="141"/>
      <c r="AF1479" s="141"/>
      <c r="AG1479"/>
      <c r="AH1479"/>
      <c r="AI1479"/>
      <c r="AJ1479"/>
      <c r="AK1479" s="141"/>
    </row>
    <row r="1480" spans="11:37" x14ac:dyDescent="0.25">
      <c r="K1480" s="139"/>
      <c r="L1480"/>
      <c r="M1480" s="139"/>
      <c r="N1480" s="139"/>
      <c r="O1480"/>
      <c r="P1480" s="139"/>
      <c r="Q1480" s="139"/>
      <c r="R1480"/>
      <c r="S1480" s="139"/>
      <c r="T1480" s="139"/>
      <c r="U1480"/>
      <c r="V1480"/>
      <c r="W1480" s="140"/>
      <c r="X1480" s="140"/>
      <c r="Y1480" s="140"/>
      <c r="Z1480" s="140"/>
      <c r="AA1480" s="140"/>
      <c r="AB1480" s="140"/>
      <c r="AC1480" s="140"/>
      <c r="AD1480" s="141"/>
      <c r="AE1480" s="141"/>
      <c r="AF1480" s="141"/>
      <c r="AG1480"/>
      <c r="AH1480"/>
      <c r="AI1480"/>
      <c r="AJ1480"/>
      <c r="AK1480" s="141"/>
    </row>
    <row r="1481" spans="11:37" x14ac:dyDescent="0.25">
      <c r="K1481" s="139"/>
      <c r="L1481"/>
      <c r="M1481" s="139"/>
      <c r="N1481" s="139"/>
      <c r="O1481"/>
      <c r="P1481" s="139"/>
      <c r="Q1481" s="139"/>
      <c r="R1481"/>
      <c r="S1481" s="139"/>
      <c r="T1481" s="139"/>
      <c r="U1481"/>
      <c r="V1481"/>
      <c r="W1481" s="140"/>
      <c r="X1481" s="140"/>
      <c r="Y1481" s="140"/>
      <c r="Z1481" s="140"/>
      <c r="AA1481" s="140"/>
      <c r="AB1481" s="140"/>
      <c r="AC1481" s="140"/>
      <c r="AD1481" s="141"/>
      <c r="AE1481" s="141"/>
      <c r="AF1481" s="141"/>
      <c r="AG1481"/>
      <c r="AH1481"/>
      <c r="AI1481"/>
      <c r="AJ1481"/>
      <c r="AK1481" s="141"/>
    </row>
    <row r="1482" spans="11:37" x14ac:dyDescent="0.25">
      <c r="K1482" s="139"/>
      <c r="L1482"/>
      <c r="M1482" s="139"/>
      <c r="N1482" s="139"/>
      <c r="O1482"/>
      <c r="P1482" s="139"/>
      <c r="Q1482" s="139"/>
      <c r="R1482"/>
      <c r="S1482" s="139"/>
      <c r="T1482" s="139"/>
      <c r="U1482"/>
      <c r="V1482"/>
      <c r="W1482" s="140"/>
      <c r="X1482" s="140"/>
      <c r="Y1482" s="140"/>
      <c r="Z1482" s="140"/>
      <c r="AA1482" s="140"/>
      <c r="AB1482" s="140"/>
      <c r="AC1482" s="140"/>
      <c r="AD1482" s="141"/>
      <c r="AE1482" s="141"/>
      <c r="AF1482" s="141"/>
      <c r="AG1482"/>
      <c r="AH1482"/>
      <c r="AI1482"/>
      <c r="AJ1482"/>
      <c r="AK1482" s="141"/>
    </row>
    <row r="1483" spans="11:37" x14ac:dyDescent="0.25">
      <c r="K1483" s="139"/>
      <c r="L1483"/>
      <c r="M1483" s="139"/>
      <c r="N1483" s="139"/>
      <c r="O1483"/>
      <c r="P1483" s="139"/>
      <c r="Q1483" s="139"/>
      <c r="R1483"/>
      <c r="S1483" s="139"/>
      <c r="T1483" s="139"/>
      <c r="U1483"/>
      <c r="V1483"/>
      <c r="W1483" s="140"/>
      <c r="X1483" s="140"/>
      <c r="Y1483" s="140"/>
      <c r="Z1483" s="140"/>
      <c r="AA1483" s="140"/>
      <c r="AB1483" s="140"/>
      <c r="AC1483" s="140"/>
      <c r="AD1483" s="141"/>
      <c r="AE1483" s="141"/>
      <c r="AF1483" s="141"/>
      <c r="AG1483"/>
      <c r="AH1483"/>
      <c r="AI1483"/>
      <c r="AJ1483"/>
      <c r="AK1483" s="141"/>
    </row>
    <row r="1484" spans="11:37" x14ac:dyDescent="0.25">
      <c r="K1484" s="139"/>
      <c r="L1484"/>
      <c r="M1484" s="139"/>
      <c r="N1484" s="139"/>
      <c r="O1484"/>
      <c r="P1484" s="139"/>
      <c r="Q1484" s="139"/>
      <c r="R1484"/>
      <c r="S1484" s="139"/>
      <c r="T1484" s="139"/>
      <c r="U1484"/>
      <c r="V1484"/>
      <c r="W1484" s="140"/>
      <c r="X1484" s="140"/>
      <c r="Y1484" s="140"/>
      <c r="Z1484" s="140"/>
      <c r="AA1484" s="140"/>
      <c r="AB1484" s="140"/>
      <c r="AC1484" s="140"/>
      <c r="AD1484" s="141"/>
      <c r="AE1484" s="141"/>
      <c r="AF1484" s="141"/>
      <c r="AG1484"/>
      <c r="AH1484"/>
      <c r="AI1484"/>
      <c r="AJ1484"/>
      <c r="AK1484" s="141"/>
    </row>
    <row r="1485" spans="11:37" x14ac:dyDescent="0.25">
      <c r="K1485" s="139"/>
      <c r="L1485"/>
      <c r="M1485" s="139"/>
      <c r="N1485" s="139"/>
      <c r="O1485"/>
      <c r="P1485" s="139"/>
      <c r="Q1485" s="139"/>
      <c r="R1485"/>
      <c r="S1485" s="139"/>
      <c r="T1485" s="139"/>
      <c r="U1485"/>
      <c r="V1485"/>
      <c r="W1485" s="140"/>
      <c r="X1485" s="140"/>
      <c r="Y1485" s="140"/>
      <c r="Z1485" s="140"/>
      <c r="AA1485" s="140"/>
      <c r="AB1485" s="140"/>
      <c r="AC1485" s="140"/>
      <c r="AD1485" s="141"/>
      <c r="AE1485" s="141"/>
      <c r="AF1485" s="141"/>
      <c r="AG1485"/>
      <c r="AH1485"/>
      <c r="AI1485"/>
      <c r="AJ1485"/>
      <c r="AK1485" s="141"/>
    </row>
    <row r="1486" spans="11:37" x14ac:dyDescent="0.25">
      <c r="K1486" s="139"/>
      <c r="L1486"/>
      <c r="M1486" s="139"/>
      <c r="N1486" s="139"/>
      <c r="O1486"/>
      <c r="P1486" s="139"/>
      <c r="Q1486" s="139"/>
      <c r="R1486"/>
      <c r="S1486" s="139"/>
      <c r="T1486" s="139"/>
      <c r="U1486"/>
      <c r="V1486"/>
      <c r="W1486" s="140"/>
      <c r="X1486" s="140"/>
      <c r="Y1486" s="140"/>
      <c r="Z1486" s="140"/>
      <c r="AA1486" s="140"/>
      <c r="AB1486" s="140"/>
      <c r="AC1486" s="140"/>
      <c r="AD1486" s="141"/>
      <c r="AE1486" s="141"/>
      <c r="AF1486" s="141"/>
      <c r="AG1486"/>
      <c r="AH1486"/>
      <c r="AI1486"/>
      <c r="AJ1486"/>
      <c r="AK1486" s="141"/>
    </row>
    <row r="1487" spans="11:37" x14ac:dyDescent="0.25">
      <c r="K1487" s="139"/>
      <c r="L1487"/>
      <c r="M1487" s="139"/>
      <c r="N1487" s="139"/>
      <c r="O1487"/>
      <c r="P1487" s="139"/>
      <c r="Q1487" s="139"/>
      <c r="R1487"/>
      <c r="S1487" s="139"/>
      <c r="T1487" s="139"/>
      <c r="U1487"/>
      <c r="V1487"/>
      <c r="W1487" s="140"/>
      <c r="X1487" s="140"/>
      <c r="Y1487" s="140"/>
      <c r="Z1487" s="140"/>
      <c r="AA1487" s="140"/>
      <c r="AB1487" s="140"/>
      <c r="AC1487" s="140"/>
      <c r="AD1487" s="141"/>
      <c r="AE1487" s="141"/>
      <c r="AF1487" s="141"/>
      <c r="AG1487"/>
      <c r="AH1487"/>
      <c r="AI1487"/>
      <c r="AJ1487"/>
      <c r="AK1487" s="141"/>
    </row>
    <row r="1488" spans="11:37" x14ac:dyDescent="0.25">
      <c r="K1488" s="139"/>
      <c r="L1488"/>
      <c r="M1488" s="139"/>
      <c r="N1488" s="139"/>
      <c r="O1488"/>
      <c r="P1488" s="139"/>
      <c r="Q1488" s="139"/>
      <c r="R1488"/>
      <c r="S1488" s="139"/>
      <c r="T1488" s="139"/>
      <c r="U1488"/>
      <c r="V1488"/>
      <c r="W1488" s="140"/>
      <c r="X1488" s="140"/>
      <c r="Y1488" s="140"/>
      <c r="Z1488" s="140"/>
      <c r="AA1488" s="140"/>
      <c r="AB1488" s="140"/>
      <c r="AC1488" s="140"/>
      <c r="AD1488" s="141"/>
      <c r="AE1488" s="141"/>
      <c r="AF1488" s="141"/>
      <c r="AG1488"/>
      <c r="AH1488"/>
      <c r="AI1488"/>
      <c r="AJ1488"/>
      <c r="AK1488" s="141"/>
    </row>
    <row r="1489" spans="11:37" x14ac:dyDescent="0.25">
      <c r="K1489" s="139"/>
      <c r="L1489"/>
      <c r="M1489" s="139"/>
      <c r="N1489" s="139"/>
      <c r="O1489"/>
      <c r="P1489" s="139"/>
      <c r="Q1489" s="139"/>
      <c r="R1489"/>
      <c r="S1489" s="139"/>
      <c r="T1489" s="139"/>
      <c r="U1489"/>
      <c r="V1489"/>
      <c r="W1489" s="140"/>
      <c r="X1489" s="140"/>
      <c r="Y1489" s="140"/>
      <c r="Z1489" s="140"/>
      <c r="AA1489" s="140"/>
      <c r="AB1489" s="140"/>
      <c r="AC1489" s="140"/>
      <c r="AD1489" s="141"/>
      <c r="AE1489" s="141"/>
      <c r="AF1489" s="141"/>
      <c r="AG1489"/>
      <c r="AH1489"/>
      <c r="AI1489"/>
      <c r="AJ1489"/>
      <c r="AK1489" s="141"/>
    </row>
    <row r="1490" spans="11:37" x14ac:dyDescent="0.25">
      <c r="K1490" s="139"/>
      <c r="L1490"/>
      <c r="M1490" s="139"/>
      <c r="N1490" s="139"/>
      <c r="O1490"/>
      <c r="P1490" s="139"/>
      <c r="Q1490" s="139"/>
      <c r="R1490"/>
      <c r="S1490" s="139"/>
      <c r="T1490" s="139"/>
      <c r="U1490"/>
      <c r="V1490"/>
      <c r="W1490" s="140"/>
      <c r="X1490" s="140"/>
      <c r="Y1490" s="140"/>
      <c r="Z1490" s="140"/>
      <c r="AA1490" s="140"/>
      <c r="AB1490" s="140"/>
      <c r="AC1490" s="140"/>
      <c r="AD1490" s="141"/>
      <c r="AE1490" s="141"/>
      <c r="AF1490" s="141"/>
      <c r="AG1490"/>
      <c r="AH1490"/>
      <c r="AI1490"/>
      <c r="AJ1490"/>
      <c r="AK1490" s="141"/>
    </row>
    <row r="1491" spans="11:37" x14ac:dyDescent="0.25">
      <c r="K1491" s="139"/>
      <c r="L1491"/>
      <c r="M1491" s="139"/>
      <c r="N1491" s="139"/>
      <c r="O1491"/>
      <c r="P1491" s="139"/>
      <c r="Q1491" s="139"/>
      <c r="R1491"/>
      <c r="S1491" s="139"/>
      <c r="T1491" s="139"/>
      <c r="U1491"/>
      <c r="V1491"/>
      <c r="W1491" s="140"/>
      <c r="X1491" s="140"/>
      <c r="Y1491" s="140"/>
      <c r="Z1491" s="140"/>
      <c r="AA1491" s="140"/>
      <c r="AB1491" s="140"/>
      <c r="AC1491" s="140"/>
      <c r="AD1491" s="141"/>
      <c r="AE1491" s="141"/>
      <c r="AF1491" s="141"/>
      <c r="AG1491"/>
      <c r="AH1491"/>
      <c r="AI1491"/>
      <c r="AJ1491"/>
      <c r="AK1491" s="141"/>
    </row>
    <row r="1492" spans="11:37" x14ac:dyDescent="0.25">
      <c r="K1492" s="139"/>
      <c r="L1492"/>
      <c r="M1492" s="139"/>
      <c r="N1492" s="139"/>
      <c r="O1492"/>
      <c r="P1492" s="139"/>
      <c r="Q1492" s="139"/>
      <c r="R1492"/>
      <c r="S1492" s="139"/>
      <c r="T1492" s="139"/>
      <c r="U1492"/>
      <c r="V1492"/>
      <c r="W1492" s="140"/>
      <c r="X1492" s="140"/>
      <c r="Y1492" s="140"/>
      <c r="Z1492" s="140"/>
      <c r="AA1492" s="140"/>
      <c r="AB1492" s="140"/>
      <c r="AC1492" s="140"/>
      <c r="AD1492" s="141"/>
      <c r="AE1492" s="141"/>
      <c r="AF1492" s="141"/>
      <c r="AG1492"/>
      <c r="AH1492"/>
      <c r="AI1492"/>
      <c r="AJ1492"/>
      <c r="AK1492" s="141"/>
    </row>
    <row r="1493" spans="11:37" x14ac:dyDescent="0.25">
      <c r="K1493" s="139"/>
      <c r="L1493"/>
      <c r="M1493" s="139"/>
      <c r="N1493" s="139"/>
      <c r="O1493"/>
      <c r="P1493" s="139"/>
      <c r="Q1493" s="139"/>
      <c r="R1493"/>
      <c r="S1493" s="139"/>
      <c r="T1493" s="139"/>
      <c r="U1493"/>
      <c r="V1493"/>
      <c r="W1493" s="140"/>
      <c r="X1493" s="140"/>
      <c r="Y1493" s="140"/>
      <c r="Z1493" s="140"/>
      <c r="AA1493" s="140"/>
      <c r="AB1493" s="140"/>
      <c r="AC1493" s="140"/>
      <c r="AD1493" s="141"/>
      <c r="AE1493" s="141"/>
      <c r="AF1493" s="141"/>
      <c r="AG1493"/>
      <c r="AH1493"/>
      <c r="AI1493"/>
      <c r="AJ1493"/>
      <c r="AK1493" s="141"/>
    </row>
    <row r="1494" spans="11:37" x14ac:dyDescent="0.25">
      <c r="K1494" s="139"/>
      <c r="L1494"/>
      <c r="M1494" s="139"/>
      <c r="N1494" s="139"/>
      <c r="O1494"/>
      <c r="P1494" s="139"/>
      <c r="Q1494" s="139"/>
      <c r="R1494"/>
      <c r="S1494" s="139"/>
      <c r="T1494" s="139"/>
      <c r="U1494"/>
      <c r="V1494"/>
      <c r="W1494" s="140"/>
      <c r="X1494" s="140"/>
      <c r="Y1494" s="140"/>
      <c r="Z1494" s="140"/>
      <c r="AA1494" s="140"/>
      <c r="AB1494" s="140"/>
      <c r="AC1494" s="140"/>
      <c r="AD1494" s="141"/>
      <c r="AE1494" s="141"/>
      <c r="AF1494" s="141"/>
      <c r="AG1494"/>
      <c r="AH1494"/>
      <c r="AI1494"/>
      <c r="AJ1494"/>
      <c r="AK1494" s="141"/>
    </row>
    <row r="1495" spans="11:37" x14ac:dyDescent="0.25">
      <c r="K1495" s="139"/>
      <c r="L1495"/>
      <c r="M1495" s="139"/>
      <c r="N1495" s="139"/>
      <c r="O1495"/>
      <c r="P1495" s="139"/>
      <c r="Q1495" s="139"/>
      <c r="R1495"/>
      <c r="S1495" s="139"/>
      <c r="T1495" s="139"/>
      <c r="U1495"/>
      <c r="V1495"/>
      <c r="W1495" s="140"/>
      <c r="X1495" s="140"/>
      <c r="Y1495" s="140"/>
      <c r="Z1495" s="140"/>
      <c r="AA1495" s="140"/>
      <c r="AB1495" s="140"/>
      <c r="AC1495" s="140"/>
      <c r="AD1495" s="141"/>
      <c r="AE1495" s="141"/>
      <c r="AF1495" s="141"/>
      <c r="AG1495"/>
      <c r="AH1495"/>
      <c r="AI1495"/>
      <c r="AJ1495"/>
      <c r="AK1495" s="141"/>
    </row>
    <row r="1496" spans="11:37" x14ac:dyDescent="0.25">
      <c r="K1496" s="139"/>
      <c r="L1496"/>
      <c r="M1496" s="139"/>
      <c r="N1496" s="139"/>
      <c r="O1496"/>
      <c r="P1496" s="139"/>
      <c r="Q1496" s="139"/>
      <c r="R1496"/>
      <c r="S1496" s="139"/>
      <c r="T1496" s="139"/>
      <c r="U1496"/>
      <c r="V1496"/>
      <c r="W1496" s="140"/>
      <c r="X1496" s="140"/>
      <c r="Y1496" s="140"/>
      <c r="Z1496" s="140"/>
      <c r="AA1496" s="140"/>
      <c r="AB1496" s="140"/>
      <c r="AC1496" s="140"/>
      <c r="AD1496" s="141"/>
      <c r="AE1496" s="141"/>
      <c r="AF1496" s="141"/>
      <c r="AG1496"/>
      <c r="AH1496"/>
      <c r="AI1496"/>
      <c r="AJ1496"/>
      <c r="AK1496" s="141"/>
    </row>
    <row r="1497" spans="11:37" x14ac:dyDescent="0.25">
      <c r="K1497" s="139"/>
      <c r="L1497"/>
      <c r="M1497" s="139"/>
      <c r="N1497" s="139"/>
      <c r="O1497"/>
      <c r="P1497" s="139"/>
      <c r="Q1497" s="139"/>
      <c r="R1497"/>
      <c r="S1497" s="139"/>
      <c r="T1497" s="139"/>
      <c r="U1497"/>
      <c r="V1497"/>
      <c r="W1497" s="140"/>
      <c r="X1497" s="140"/>
      <c r="Y1497" s="140"/>
      <c r="Z1497" s="140"/>
      <c r="AA1497" s="140"/>
      <c r="AB1497" s="140"/>
      <c r="AC1497" s="140"/>
      <c r="AD1497" s="141"/>
      <c r="AE1497" s="141"/>
      <c r="AF1497" s="141"/>
      <c r="AG1497"/>
      <c r="AH1497"/>
      <c r="AI1497"/>
      <c r="AJ1497"/>
      <c r="AK1497" s="141"/>
    </row>
    <row r="1498" spans="11:37" x14ac:dyDescent="0.25">
      <c r="K1498" s="139"/>
      <c r="L1498"/>
      <c r="M1498" s="139"/>
      <c r="N1498" s="139"/>
      <c r="O1498"/>
      <c r="P1498" s="139"/>
      <c r="Q1498" s="139"/>
      <c r="R1498"/>
      <c r="S1498" s="139"/>
      <c r="T1498" s="139"/>
      <c r="U1498"/>
      <c r="V1498"/>
      <c r="W1498" s="140"/>
      <c r="X1498" s="140"/>
      <c r="Y1498" s="140"/>
      <c r="Z1498" s="140"/>
      <c r="AA1498" s="140"/>
      <c r="AB1498" s="140"/>
      <c r="AC1498" s="140"/>
      <c r="AD1498" s="141"/>
      <c r="AE1498" s="141"/>
      <c r="AF1498" s="141"/>
      <c r="AG1498"/>
      <c r="AH1498"/>
      <c r="AI1498"/>
      <c r="AJ1498"/>
      <c r="AK1498" s="141"/>
    </row>
    <row r="1499" spans="11:37" x14ac:dyDescent="0.25">
      <c r="K1499" s="139"/>
      <c r="L1499"/>
      <c r="M1499" s="139"/>
      <c r="N1499" s="139"/>
      <c r="O1499"/>
      <c r="P1499" s="139"/>
      <c r="Q1499" s="139"/>
      <c r="R1499"/>
      <c r="S1499" s="139"/>
      <c r="T1499" s="139"/>
      <c r="U1499"/>
      <c r="V1499"/>
      <c r="W1499" s="140"/>
      <c r="X1499" s="140"/>
      <c r="Y1499" s="140"/>
      <c r="Z1499" s="140"/>
      <c r="AA1499" s="140"/>
      <c r="AB1499" s="140"/>
      <c r="AC1499" s="140"/>
      <c r="AD1499" s="141"/>
      <c r="AE1499" s="141"/>
      <c r="AF1499" s="141"/>
      <c r="AG1499"/>
      <c r="AH1499"/>
      <c r="AI1499"/>
      <c r="AJ1499"/>
      <c r="AK1499" s="141"/>
    </row>
    <row r="1500" spans="11:37" x14ac:dyDescent="0.25">
      <c r="K1500" s="139"/>
      <c r="L1500"/>
      <c r="M1500" s="139"/>
      <c r="N1500" s="139"/>
      <c r="O1500"/>
      <c r="P1500" s="139"/>
      <c r="Q1500" s="139"/>
      <c r="R1500"/>
      <c r="S1500" s="139"/>
      <c r="T1500" s="139"/>
      <c r="U1500"/>
      <c r="V1500"/>
      <c r="W1500" s="140"/>
      <c r="X1500" s="140"/>
      <c r="Y1500" s="140"/>
      <c r="Z1500" s="140"/>
      <c r="AA1500" s="140"/>
      <c r="AB1500" s="140"/>
      <c r="AC1500" s="140"/>
      <c r="AD1500" s="141"/>
      <c r="AE1500" s="141"/>
      <c r="AF1500" s="141"/>
      <c r="AG1500"/>
      <c r="AH1500"/>
      <c r="AI1500"/>
      <c r="AJ1500"/>
      <c r="AK1500" s="141"/>
    </row>
    <row r="1501" spans="11:37" x14ac:dyDescent="0.25">
      <c r="K1501" s="139"/>
      <c r="L1501"/>
      <c r="M1501" s="139"/>
      <c r="N1501" s="139"/>
      <c r="O1501"/>
      <c r="P1501" s="139"/>
      <c r="Q1501" s="139"/>
      <c r="R1501"/>
      <c r="S1501" s="139"/>
      <c r="T1501" s="139"/>
      <c r="U1501"/>
      <c r="V1501"/>
      <c r="W1501" s="140"/>
      <c r="X1501" s="140"/>
      <c r="Y1501" s="140"/>
      <c r="Z1501" s="140"/>
      <c r="AA1501" s="140"/>
      <c r="AB1501" s="140"/>
      <c r="AC1501" s="140"/>
      <c r="AD1501" s="141"/>
      <c r="AE1501" s="141"/>
      <c r="AF1501" s="141"/>
      <c r="AG1501"/>
      <c r="AH1501"/>
      <c r="AI1501"/>
      <c r="AJ1501"/>
      <c r="AK1501" s="141"/>
    </row>
    <row r="1502" spans="11:37" x14ac:dyDescent="0.25">
      <c r="K1502" s="139"/>
      <c r="L1502"/>
      <c r="M1502" s="139"/>
      <c r="N1502" s="139"/>
      <c r="O1502"/>
      <c r="P1502" s="139"/>
      <c r="Q1502" s="139"/>
      <c r="R1502"/>
      <c r="S1502" s="139"/>
      <c r="T1502" s="139"/>
      <c r="U1502"/>
      <c r="V1502"/>
      <c r="W1502" s="140"/>
      <c r="X1502" s="140"/>
      <c r="Y1502" s="140"/>
      <c r="Z1502" s="140"/>
      <c r="AA1502" s="140"/>
      <c r="AB1502" s="140"/>
      <c r="AC1502" s="140"/>
      <c r="AD1502" s="141"/>
      <c r="AE1502" s="141"/>
      <c r="AF1502" s="141"/>
      <c r="AG1502"/>
      <c r="AH1502"/>
      <c r="AI1502"/>
      <c r="AJ1502"/>
      <c r="AK1502" s="141"/>
    </row>
    <row r="1503" spans="11:37" x14ac:dyDescent="0.25">
      <c r="K1503" s="139"/>
      <c r="L1503"/>
      <c r="M1503" s="139"/>
      <c r="N1503" s="139"/>
      <c r="O1503"/>
      <c r="P1503" s="139"/>
      <c r="Q1503" s="139"/>
      <c r="R1503"/>
      <c r="S1503" s="139"/>
      <c r="T1503" s="139"/>
      <c r="U1503"/>
      <c r="V1503"/>
      <c r="W1503" s="140"/>
      <c r="X1503" s="140"/>
      <c r="Y1503" s="140"/>
      <c r="Z1503" s="140"/>
      <c r="AA1503" s="140"/>
      <c r="AB1503" s="140"/>
      <c r="AC1503" s="140"/>
      <c r="AD1503" s="141"/>
      <c r="AE1503" s="141"/>
      <c r="AF1503" s="141"/>
      <c r="AG1503"/>
      <c r="AH1503"/>
      <c r="AI1503"/>
      <c r="AJ1503"/>
      <c r="AK1503" s="141"/>
    </row>
    <row r="1504" spans="11:37" x14ac:dyDescent="0.25">
      <c r="K1504" s="139"/>
      <c r="L1504"/>
      <c r="M1504" s="139"/>
      <c r="N1504" s="139"/>
      <c r="O1504"/>
      <c r="P1504" s="139"/>
      <c r="Q1504" s="139"/>
      <c r="R1504"/>
      <c r="S1504" s="139"/>
      <c r="T1504" s="139"/>
      <c r="U1504"/>
      <c r="V1504"/>
      <c r="W1504" s="140"/>
      <c r="X1504" s="140"/>
      <c r="Y1504" s="140"/>
      <c r="Z1504" s="140"/>
      <c r="AA1504" s="140"/>
      <c r="AB1504" s="140"/>
      <c r="AC1504" s="140"/>
      <c r="AD1504" s="141"/>
      <c r="AE1504" s="141"/>
      <c r="AF1504" s="141"/>
      <c r="AG1504"/>
      <c r="AH1504"/>
      <c r="AI1504"/>
      <c r="AJ1504"/>
      <c r="AK1504" s="141"/>
    </row>
    <row r="1505" spans="11:37" x14ac:dyDescent="0.25">
      <c r="K1505" s="139"/>
      <c r="L1505"/>
      <c r="M1505" s="139"/>
      <c r="N1505" s="139"/>
      <c r="O1505"/>
      <c r="P1505" s="139"/>
      <c r="Q1505" s="139"/>
      <c r="R1505"/>
      <c r="S1505" s="139"/>
      <c r="T1505" s="139"/>
      <c r="U1505"/>
      <c r="V1505"/>
      <c r="W1505" s="140"/>
      <c r="X1505" s="140"/>
      <c r="Y1505" s="140"/>
      <c r="Z1505" s="140"/>
      <c r="AA1505" s="140"/>
      <c r="AB1505" s="140"/>
      <c r="AC1505" s="140"/>
      <c r="AD1505" s="141"/>
      <c r="AE1505" s="141"/>
      <c r="AF1505" s="141"/>
      <c r="AG1505"/>
      <c r="AH1505"/>
      <c r="AI1505"/>
      <c r="AJ1505"/>
      <c r="AK1505" s="141"/>
    </row>
    <row r="1506" spans="11:37" x14ac:dyDescent="0.25">
      <c r="K1506" s="139"/>
      <c r="L1506"/>
      <c r="M1506" s="139"/>
      <c r="N1506" s="139"/>
      <c r="O1506"/>
      <c r="P1506" s="139"/>
      <c r="Q1506" s="139"/>
      <c r="R1506"/>
      <c r="S1506" s="139"/>
      <c r="T1506" s="139"/>
      <c r="U1506"/>
      <c r="V1506"/>
      <c r="W1506" s="140"/>
      <c r="X1506" s="140"/>
      <c r="Y1506" s="140"/>
      <c r="Z1506" s="140"/>
      <c r="AA1506" s="140"/>
      <c r="AB1506" s="140"/>
      <c r="AC1506" s="140"/>
      <c r="AD1506" s="141"/>
      <c r="AE1506" s="141"/>
      <c r="AF1506" s="141"/>
      <c r="AG1506"/>
      <c r="AH1506"/>
      <c r="AI1506"/>
      <c r="AJ1506"/>
      <c r="AK1506" s="141"/>
    </row>
    <row r="1507" spans="11:37" x14ac:dyDescent="0.25">
      <c r="K1507" s="139"/>
      <c r="L1507"/>
      <c r="M1507" s="139"/>
      <c r="N1507" s="139"/>
      <c r="O1507"/>
      <c r="P1507" s="139"/>
      <c r="Q1507" s="139"/>
      <c r="R1507"/>
      <c r="S1507" s="139"/>
      <c r="T1507" s="139"/>
      <c r="U1507"/>
      <c r="V1507"/>
      <c r="W1507" s="140"/>
      <c r="X1507" s="140"/>
      <c r="Y1507" s="140"/>
      <c r="Z1507" s="140"/>
      <c r="AA1507" s="140"/>
      <c r="AB1507" s="140"/>
      <c r="AC1507" s="140"/>
      <c r="AD1507" s="141"/>
      <c r="AE1507" s="141"/>
      <c r="AF1507" s="141"/>
      <c r="AG1507"/>
      <c r="AH1507"/>
      <c r="AI1507"/>
      <c r="AJ1507"/>
      <c r="AK1507" s="141"/>
    </row>
    <row r="1508" spans="11:37" x14ac:dyDescent="0.25">
      <c r="K1508" s="139"/>
      <c r="L1508"/>
      <c r="M1508" s="139"/>
      <c r="N1508" s="139"/>
      <c r="O1508"/>
      <c r="P1508" s="139"/>
      <c r="Q1508" s="139"/>
      <c r="R1508"/>
      <c r="S1508" s="139"/>
      <c r="T1508" s="139"/>
      <c r="U1508"/>
      <c r="V1508"/>
      <c r="W1508" s="140"/>
      <c r="X1508" s="140"/>
      <c r="Y1508" s="140"/>
      <c r="Z1508" s="140"/>
      <c r="AA1508" s="140"/>
      <c r="AB1508" s="140"/>
      <c r="AC1508" s="140"/>
      <c r="AD1508" s="141"/>
      <c r="AE1508" s="141"/>
      <c r="AF1508" s="141"/>
      <c r="AG1508"/>
      <c r="AH1508"/>
      <c r="AI1508"/>
      <c r="AJ1508"/>
      <c r="AK1508" s="141"/>
    </row>
    <row r="1509" spans="11:37" x14ac:dyDescent="0.25">
      <c r="K1509" s="139"/>
      <c r="L1509"/>
      <c r="M1509" s="139"/>
      <c r="N1509" s="139"/>
      <c r="O1509"/>
      <c r="P1509" s="139"/>
      <c r="Q1509" s="139"/>
      <c r="R1509"/>
      <c r="S1509" s="139"/>
      <c r="T1509" s="139"/>
      <c r="U1509"/>
      <c r="V1509"/>
      <c r="W1509" s="140"/>
      <c r="X1509" s="140"/>
      <c r="Y1509" s="140"/>
      <c r="Z1509" s="140"/>
      <c r="AA1509" s="140"/>
      <c r="AB1509" s="140"/>
      <c r="AC1509" s="140"/>
      <c r="AD1509" s="141"/>
      <c r="AE1509" s="141"/>
      <c r="AF1509" s="141"/>
      <c r="AG1509"/>
      <c r="AH1509"/>
      <c r="AI1509"/>
      <c r="AJ1509"/>
      <c r="AK1509" s="141"/>
    </row>
    <row r="1510" spans="11:37" x14ac:dyDescent="0.25">
      <c r="K1510" s="139"/>
      <c r="L1510"/>
      <c r="M1510" s="139"/>
      <c r="N1510" s="139"/>
      <c r="O1510"/>
      <c r="P1510" s="139"/>
      <c r="Q1510" s="139"/>
      <c r="R1510"/>
      <c r="S1510" s="139"/>
      <c r="T1510" s="139"/>
      <c r="U1510"/>
      <c r="V1510"/>
      <c r="W1510" s="140"/>
      <c r="X1510" s="140"/>
      <c r="Y1510" s="140"/>
      <c r="Z1510" s="140"/>
      <c r="AA1510" s="140"/>
      <c r="AB1510" s="140"/>
      <c r="AC1510" s="140"/>
      <c r="AD1510" s="141"/>
      <c r="AE1510" s="141"/>
      <c r="AF1510" s="141"/>
      <c r="AG1510"/>
      <c r="AH1510"/>
      <c r="AI1510"/>
      <c r="AJ1510"/>
      <c r="AK1510" s="141"/>
    </row>
    <row r="1511" spans="11:37" x14ac:dyDescent="0.25">
      <c r="K1511" s="139"/>
      <c r="L1511"/>
      <c r="M1511" s="139"/>
      <c r="N1511" s="139"/>
      <c r="O1511"/>
      <c r="P1511" s="139"/>
      <c r="Q1511" s="139"/>
      <c r="R1511"/>
      <c r="S1511" s="139"/>
      <c r="T1511" s="139"/>
      <c r="U1511"/>
      <c r="V1511"/>
      <c r="W1511" s="140"/>
      <c r="X1511" s="140"/>
      <c r="Y1511" s="140"/>
      <c r="Z1511" s="140"/>
      <c r="AA1511" s="140"/>
      <c r="AB1511" s="140"/>
      <c r="AC1511" s="140"/>
      <c r="AD1511" s="141"/>
      <c r="AE1511" s="141"/>
      <c r="AF1511" s="141"/>
      <c r="AG1511"/>
      <c r="AH1511"/>
      <c r="AI1511"/>
      <c r="AJ1511"/>
      <c r="AK1511" s="141"/>
    </row>
    <row r="1512" spans="11:37" x14ac:dyDescent="0.25">
      <c r="K1512" s="139"/>
      <c r="L1512"/>
      <c r="M1512" s="139"/>
      <c r="N1512" s="139"/>
      <c r="O1512"/>
      <c r="P1512" s="139"/>
      <c r="Q1512" s="139"/>
      <c r="R1512"/>
      <c r="S1512" s="139"/>
      <c r="T1512" s="139"/>
      <c r="U1512"/>
      <c r="V1512"/>
      <c r="W1512" s="140"/>
      <c r="X1512" s="140"/>
      <c r="Y1512" s="140"/>
      <c r="Z1512" s="140"/>
      <c r="AA1512" s="140"/>
      <c r="AB1512" s="140"/>
      <c r="AC1512" s="140"/>
      <c r="AD1512" s="141"/>
      <c r="AE1512" s="141"/>
      <c r="AF1512" s="141"/>
      <c r="AG1512"/>
      <c r="AH1512"/>
      <c r="AI1512"/>
      <c r="AJ1512"/>
      <c r="AK1512" s="141"/>
    </row>
    <row r="1513" spans="11:37" x14ac:dyDescent="0.25">
      <c r="K1513" s="139"/>
      <c r="L1513"/>
      <c r="M1513" s="139"/>
      <c r="N1513" s="139"/>
      <c r="O1513"/>
      <c r="P1513" s="139"/>
      <c r="Q1513" s="139"/>
      <c r="R1513"/>
      <c r="S1513" s="139"/>
      <c r="T1513" s="139"/>
      <c r="U1513"/>
      <c r="V1513"/>
      <c r="W1513" s="140"/>
      <c r="X1513" s="140"/>
      <c r="Y1513" s="140"/>
      <c r="Z1513" s="140"/>
      <c r="AA1513" s="140"/>
      <c r="AB1513" s="140"/>
      <c r="AC1513" s="140"/>
      <c r="AD1513" s="141"/>
      <c r="AE1513" s="141"/>
      <c r="AF1513" s="141"/>
      <c r="AG1513"/>
      <c r="AH1513"/>
      <c r="AI1513"/>
      <c r="AJ1513"/>
      <c r="AK1513" s="141"/>
    </row>
    <row r="1514" spans="11:37" x14ac:dyDescent="0.25">
      <c r="K1514" s="139"/>
      <c r="L1514"/>
      <c r="M1514" s="139"/>
      <c r="N1514" s="139"/>
      <c r="O1514"/>
      <c r="P1514" s="139"/>
      <c r="Q1514" s="139"/>
      <c r="R1514"/>
      <c r="S1514" s="139"/>
      <c r="T1514" s="139"/>
      <c r="U1514"/>
      <c r="V1514"/>
      <c r="W1514" s="140"/>
      <c r="X1514" s="140"/>
      <c r="Y1514" s="140"/>
      <c r="Z1514" s="140"/>
      <c r="AA1514" s="140"/>
      <c r="AB1514" s="140"/>
      <c r="AC1514" s="140"/>
      <c r="AD1514" s="141"/>
      <c r="AE1514" s="141"/>
      <c r="AF1514" s="141"/>
      <c r="AG1514"/>
      <c r="AH1514"/>
      <c r="AI1514"/>
      <c r="AJ1514"/>
      <c r="AK1514" s="141"/>
    </row>
    <row r="1515" spans="11:37" x14ac:dyDescent="0.25">
      <c r="K1515" s="139"/>
      <c r="L1515"/>
      <c r="M1515" s="139"/>
      <c r="N1515" s="139"/>
      <c r="O1515"/>
      <c r="P1515" s="139"/>
      <c r="Q1515" s="139"/>
      <c r="R1515"/>
      <c r="S1515" s="139"/>
      <c r="T1515" s="139"/>
      <c r="U1515"/>
      <c r="V1515"/>
      <c r="W1515" s="140"/>
      <c r="X1515" s="140"/>
      <c r="Y1515" s="140"/>
      <c r="Z1515" s="140"/>
      <c r="AA1515" s="140"/>
      <c r="AB1515" s="140"/>
      <c r="AC1515" s="140"/>
      <c r="AD1515" s="141"/>
      <c r="AE1515" s="141"/>
      <c r="AF1515" s="141"/>
      <c r="AG1515"/>
      <c r="AH1515"/>
      <c r="AI1515"/>
      <c r="AJ1515"/>
      <c r="AK1515" s="141"/>
    </row>
    <row r="1516" spans="11:37" x14ac:dyDescent="0.25">
      <c r="K1516" s="139"/>
      <c r="L1516"/>
      <c r="M1516" s="139"/>
      <c r="N1516" s="139"/>
      <c r="O1516"/>
      <c r="P1516" s="139"/>
      <c r="Q1516" s="139"/>
      <c r="R1516"/>
      <c r="S1516" s="139"/>
      <c r="T1516" s="139"/>
      <c r="U1516"/>
      <c r="V1516"/>
      <c r="W1516" s="140"/>
      <c r="X1516" s="140"/>
      <c r="Y1516" s="140"/>
      <c r="Z1516" s="140"/>
      <c r="AA1516" s="140"/>
      <c r="AB1516" s="140"/>
      <c r="AC1516" s="140"/>
      <c r="AD1516" s="141"/>
      <c r="AE1516" s="141"/>
      <c r="AF1516" s="141"/>
      <c r="AG1516"/>
      <c r="AH1516"/>
      <c r="AI1516"/>
      <c r="AJ1516"/>
      <c r="AK1516" s="141"/>
    </row>
    <row r="1517" spans="11:37" x14ac:dyDescent="0.25">
      <c r="K1517" s="139"/>
      <c r="L1517"/>
      <c r="M1517" s="139"/>
      <c r="N1517" s="139"/>
      <c r="O1517"/>
      <c r="P1517" s="139"/>
      <c r="Q1517" s="139"/>
      <c r="R1517"/>
      <c r="S1517" s="139"/>
      <c r="T1517" s="139"/>
      <c r="U1517"/>
      <c r="V1517"/>
      <c r="W1517" s="140"/>
      <c r="X1517" s="140"/>
      <c r="Y1517" s="140"/>
      <c r="Z1517" s="140"/>
      <c r="AA1517" s="140"/>
      <c r="AB1517" s="140"/>
      <c r="AC1517" s="140"/>
      <c r="AD1517" s="141"/>
      <c r="AE1517" s="141"/>
      <c r="AF1517" s="141"/>
      <c r="AG1517"/>
      <c r="AH1517"/>
      <c r="AI1517"/>
      <c r="AJ1517"/>
      <c r="AK1517" s="141"/>
    </row>
    <row r="1518" spans="11:37" x14ac:dyDescent="0.25">
      <c r="K1518" s="139"/>
      <c r="L1518"/>
      <c r="M1518" s="139"/>
      <c r="N1518" s="139"/>
      <c r="O1518"/>
      <c r="P1518" s="139"/>
      <c r="Q1518" s="139"/>
      <c r="R1518"/>
      <c r="S1518" s="139"/>
      <c r="T1518" s="139"/>
      <c r="U1518"/>
      <c r="V1518"/>
      <c r="W1518" s="140"/>
      <c r="X1518" s="140"/>
      <c r="Y1518" s="140"/>
      <c r="Z1518" s="140"/>
      <c r="AA1518" s="140"/>
      <c r="AB1518" s="140"/>
      <c r="AC1518" s="140"/>
      <c r="AD1518" s="141"/>
      <c r="AE1518" s="141"/>
      <c r="AF1518" s="141"/>
      <c r="AG1518"/>
      <c r="AH1518"/>
      <c r="AI1518"/>
      <c r="AJ1518"/>
      <c r="AK1518" s="141"/>
    </row>
    <row r="1519" spans="11:37" x14ac:dyDescent="0.25">
      <c r="K1519" s="139"/>
      <c r="L1519"/>
      <c r="M1519" s="139"/>
      <c r="N1519" s="139"/>
      <c r="O1519"/>
      <c r="P1519" s="139"/>
      <c r="Q1519" s="139"/>
      <c r="R1519"/>
      <c r="S1519" s="139"/>
      <c r="T1519" s="139"/>
      <c r="U1519"/>
      <c r="V1519"/>
      <c r="W1519" s="140"/>
      <c r="X1519" s="140"/>
      <c r="Y1519" s="140"/>
      <c r="Z1519" s="140"/>
      <c r="AA1519" s="140"/>
      <c r="AB1519" s="140"/>
      <c r="AC1519" s="140"/>
      <c r="AD1519" s="141"/>
      <c r="AE1519" s="141"/>
      <c r="AF1519" s="141"/>
      <c r="AG1519"/>
      <c r="AH1519"/>
      <c r="AI1519"/>
      <c r="AJ1519"/>
      <c r="AK1519" s="141"/>
    </row>
    <row r="1520" spans="11:37" x14ac:dyDescent="0.25">
      <c r="K1520" s="139"/>
      <c r="L1520"/>
      <c r="M1520" s="139"/>
      <c r="N1520" s="139"/>
      <c r="O1520"/>
      <c r="P1520" s="139"/>
      <c r="Q1520" s="139"/>
      <c r="R1520"/>
      <c r="S1520" s="139"/>
      <c r="T1520" s="139"/>
      <c r="U1520"/>
      <c r="V1520"/>
      <c r="W1520" s="140"/>
      <c r="X1520" s="140"/>
      <c r="Y1520" s="140"/>
      <c r="Z1520" s="140"/>
      <c r="AA1520" s="140"/>
      <c r="AB1520" s="140"/>
      <c r="AC1520" s="140"/>
      <c r="AD1520" s="141"/>
      <c r="AE1520" s="141"/>
      <c r="AF1520" s="141"/>
      <c r="AG1520"/>
      <c r="AH1520"/>
      <c r="AI1520"/>
      <c r="AJ1520"/>
      <c r="AK1520" s="141"/>
    </row>
    <row r="1521" spans="11:37" x14ac:dyDescent="0.25">
      <c r="K1521" s="139"/>
      <c r="L1521"/>
      <c r="M1521" s="139"/>
      <c r="N1521" s="139"/>
      <c r="O1521"/>
      <c r="P1521" s="139"/>
      <c r="Q1521" s="139"/>
      <c r="R1521"/>
      <c r="S1521" s="139"/>
      <c r="T1521" s="139"/>
      <c r="U1521"/>
      <c r="V1521"/>
      <c r="W1521" s="140"/>
      <c r="X1521" s="140"/>
      <c r="Y1521" s="140"/>
      <c r="Z1521" s="140"/>
      <c r="AA1521" s="140"/>
      <c r="AB1521" s="140"/>
      <c r="AC1521" s="140"/>
      <c r="AD1521" s="141"/>
      <c r="AE1521" s="141"/>
      <c r="AF1521" s="141"/>
      <c r="AG1521"/>
      <c r="AH1521"/>
      <c r="AI1521"/>
      <c r="AJ1521"/>
      <c r="AK1521" s="141"/>
    </row>
    <row r="1522" spans="11:37" x14ac:dyDescent="0.25">
      <c r="K1522" s="139"/>
      <c r="L1522"/>
      <c r="M1522" s="139"/>
      <c r="N1522" s="139"/>
      <c r="O1522"/>
      <c r="P1522" s="139"/>
      <c r="Q1522" s="139"/>
      <c r="R1522"/>
      <c r="S1522" s="139"/>
      <c r="T1522" s="139"/>
      <c r="U1522"/>
      <c r="V1522"/>
      <c r="W1522" s="140"/>
      <c r="X1522" s="140"/>
      <c r="Y1522" s="140"/>
      <c r="Z1522" s="140"/>
      <c r="AA1522" s="140"/>
      <c r="AB1522" s="140"/>
      <c r="AC1522" s="140"/>
      <c r="AD1522" s="141"/>
      <c r="AE1522" s="141"/>
      <c r="AF1522" s="141"/>
      <c r="AG1522"/>
      <c r="AH1522"/>
      <c r="AI1522"/>
      <c r="AJ1522"/>
      <c r="AK1522" s="141"/>
    </row>
    <row r="1523" spans="11:37" x14ac:dyDescent="0.25">
      <c r="K1523" s="139"/>
      <c r="L1523"/>
      <c r="M1523" s="139"/>
      <c r="N1523" s="139"/>
      <c r="O1523"/>
      <c r="P1523" s="139"/>
      <c r="Q1523" s="139"/>
      <c r="R1523"/>
      <c r="S1523" s="139"/>
      <c r="T1523" s="139"/>
      <c r="U1523"/>
      <c r="V1523"/>
      <c r="W1523" s="140"/>
      <c r="X1523" s="140"/>
      <c r="Y1523" s="140"/>
      <c r="Z1523" s="140"/>
      <c r="AA1523" s="140"/>
      <c r="AB1523" s="140"/>
      <c r="AC1523" s="140"/>
      <c r="AD1523" s="141"/>
      <c r="AE1523" s="141"/>
      <c r="AF1523" s="141"/>
      <c r="AG1523"/>
      <c r="AH1523"/>
      <c r="AI1523"/>
      <c r="AJ1523"/>
      <c r="AK1523" s="141"/>
    </row>
    <row r="1524" spans="11:37" x14ac:dyDescent="0.25">
      <c r="K1524" s="139"/>
      <c r="L1524"/>
      <c r="M1524" s="139"/>
      <c r="N1524" s="139"/>
      <c r="O1524"/>
      <c r="P1524" s="139"/>
      <c r="Q1524" s="139"/>
      <c r="R1524"/>
      <c r="S1524" s="139"/>
      <c r="T1524" s="139"/>
      <c r="U1524"/>
      <c r="V1524"/>
      <c r="W1524" s="140"/>
      <c r="X1524" s="140"/>
      <c r="Y1524" s="140"/>
      <c r="Z1524" s="140"/>
      <c r="AA1524" s="140"/>
      <c r="AB1524" s="140"/>
      <c r="AC1524" s="140"/>
      <c r="AD1524" s="141"/>
      <c r="AE1524" s="141"/>
      <c r="AF1524" s="141"/>
      <c r="AG1524"/>
      <c r="AH1524"/>
      <c r="AI1524"/>
      <c r="AJ1524"/>
      <c r="AK1524" s="141"/>
    </row>
    <row r="1525" spans="11:37" x14ac:dyDescent="0.25">
      <c r="K1525" s="139"/>
      <c r="L1525"/>
      <c r="M1525" s="139"/>
      <c r="N1525" s="139"/>
      <c r="O1525"/>
      <c r="P1525" s="139"/>
      <c r="Q1525" s="139"/>
      <c r="R1525"/>
      <c r="S1525" s="139"/>
      <c r="T1525" s="139"/>
      <c r="U1525"/>
      <c r="V1525"/>
      <c r="W1525" s="140"/>
      <c r="X1525" s="140"/>
      <c r="Y1525" s="140"/>
      <c r="Z1525" s="140"/>
      <c r="AA1525" s="140"/>
      <c r="AB1525" s="140"/>
      <c r="AC1525" s="140"/>
      <c r="AD1525" s="141"/>
      <c r="AE1525" s="141"/>
      <c r="AF1525" s="141"/>
      <c r="AG1525"/>
      <c r="AH1525"/>
      <c r="AI1525"/>
      <c r="AJ1525"/>
      <c r="AK1525" s="141"/>
    </row>
    <row r="1526" spans="11:37" x14ac:dyDescent="0.25">
      <c r="K1526" s="139"/>
      <c r="L1526"/>
      <c r="M1526" s="139"/>
      <c r="N1526" s="139"/>
      <c r="O1526"/>
      <c r="P1526" s="139"/>
      <c r="Q1526" s="139"/>
      <c r="R1526"/>
      <c r="S1526" s="139"/>
      <c r="T1526" s="139"/>
      <c r="U1526"/>
      <c r="V1526"/>
      <c r="W1526" s="140"/>
      <c r="X1526" s="140"/>
      <c r="Y1526" s="140"/>
      <c r="Z1526" s="140"/>
      <c r="AA1526" s="140"/>
      <c r="AB1526" s="140"/>
      <c r="AC1526" s="140"/>
      <c r="AD1526" s="141"/>
      <c r="AE1526" s="141"/>
      <c r="AF1526" s="141"/>
      <c r="AG1526"/>
      <c r="AH1526"/>
      <c r="AI1526"/>
      <c r="AJ1526"/>
      <c r="AK1526" s="141"/>
    </row>
    <row r="1527" spans="11:37" x14ac:dyDescent="0.25">
      <c r="K1527" s="139"/>
      <c r="L1527"/>
      <c r="M1527" s="139"/>
      <c r="N1527" s="139"/>
      <c r="O1527"/>
      <c r="P1527" s="139"/>
      <c r="Q1527" s="139"/>
      <c r="R1527"/>
      <c r="S1527" s="139"/>
      <c r="T1527" s="139"/>
      <c r="U1527"/>
      <c r="V1527"/>
      <c r="W1527" s="140"/>
      <c r="X1527" s="140"/>
      <c r="Y1527" s="140"/>
      <c r="Z1527" s="140"/>
      <c r="AA1527" s="140"/>
      <c r="AB1527" s="140"/>
      <c r="AC1527" s="140"/>
      <c r="AD1527" s="141"/>
      <c r="AE1527" s="141"/>
      <c r="AF1527" s="141"/>
      <c r="AG1527"/>
      <c r="AH1527"/>
      <c r="AI1527"/>
      <c r="AJ1527"/>
      <c r="AK1527" s="141"/>
    </row>
    <row r="1528" spans="11:37" x14ac:dyDescent="0.25">
      <c r="K1528" s="139"/>
      <c r="L1528"/>
      <c r="M1528" s="139"/>
      <c r="N1528" s="139"/>
      <c r="O1528"/>
      <c r="P1528" s="139"/>
      <c r="Q1528" s="139"/>
      <c r="R1528"/>
      <c r="S1528" s="139"/>
      <c r="T1528" s="139"/>
      <c r="U1528"/>
      <c r="V1528"/>
      <c r="W1528" s="140"/>
      <c r="X1528" s="140"/>
      <c r="Y1528" s="140"/>
      <c r="Z1528" s="140"/>
      <c r="AA1528" s="140"/>
      <c r="AB1528" s="140"/>
      <c r="AC1528" s="140"/>
      <c r="AD1528" s="141"/>
      <c r="AE1528" s="141"/>
      <c r="AF1528" s="141"/>
      <c r="AG1528"/>
      <c r="AH1528"/>
      <c r="AI1528"/>
      <c r="AJ1528"/>
      <c r="AK1528" s="141"/>
    </row>
    <row r="1529" spans="11:37" x14ac:dyDescent="0.25">
      <c r="K1529" s="139"/>
      <c r="L1529"/>
      <c r="M1529" s="139"/>
      <c r="N1529" s="139"/>
      <c r="O1529"/>
      <c r="P1529" s="139"/>
      <c r="Q1529" s="139"/>
      <c r="R1529"/>
      <c r="S1529" s="139"/>
      <c r="T1529" s="139"/>
      <c r="U1529"/>
      <c r="V1529"/>
      <c r="W1529" s="140"/>
      <c r="X1529" s="140"/>
      <c r="Y1529" s="140"/>
      <c r="Z1529" s="140"/>
      <c r="AA1529" s="140"/>
      <c r="AB1529" s="140"/>
      <c r="AC1529" s="140"/>
      <c r="AD1529" s="141"/>
      <c r="AE1529" s="141"/>
      <c r="AF1529" s="141"/>
      <c r="AG1529"/>
      <c r="AH1529"/>
      <c r="AI1529"/>
      <c r="AJ1529"/>
      <c r="AK1529" s="141"/>
    </row>
    <row r="1530" spans="11:37" x14ac:dyDescent="0.25">
      <c r="K1530" s="139"/>
      <c r="L1530"/>
      <c r="M1530" s="139"/>
      <c r="N1530" s="139"/>
      <c r="O1530"/>
      <c r="P1530" s="139"/>
      <c r="Q1530" s="139"/>
      <c r="R1530"/>
      <c r="S1530" s="139"/>
      <c r="T1530" s="139"/>
      <c r="U1530"/>
      <c r="V1530"/>
      <c r="W1530" s="140"/>
      <c r="X1530" s="140"/>
      <c r="Y1530" s="140"/>
      <c r="Z1530" s="140"/>
      <c r="AA1530" s="140"/>
      <c r="AB1530" s="140"/>
      <c r="AC1530" s="140"/>
      <c r="AD1530" s="141"/>
      <c r="AE1530" s="141"/>
      <c r="AF1530" s="141"/>
      <c r="AG1530"/>
      <c r="AH1530"/>
      <c r="AI1530"/>
      <c r="AJ1530"/>
      <c r="AK1530" s="141"/>
    </row>
    <row r="1531" spans="11:37" x14ac:dyDescent="0.25">
      <c r="K1531" s="139"/>
      <c r="L1531"/>
      <c r="M1531" s="139"/>
      <c r="N1531" s="139"/>
      <c r="O1531"/>
      <c r="P1531" s="139"/>
      <c r="Q1531" s="139"/>
      <c r="R1531"/>
      <c r="S1531" s="139"/>
      <c r="T1531" s="139"/>
      <c r="U1531"/>
      <c r="V1531"/>
      <c r="W1531" s="140"/>
      <c r="X1531" s="140"/>
      <c r="Y1531" s="140"/>
      <c r="Z1531" s="140"/>
      <c r="AA1531" s="140"/>
      <c r="AB1531" s="140"/>
      <c r="AC1531" s="140"/>
      <c r="AD1531" s="141"/>
      <c r="AE1531" s="141"/>
      <c r="AF1531" s="141"/>
      <c r="AG1531"/>
      <c r="AH1531"/>
      <c r="AI1531"/>
      <c r="AJ1531"/>
      <c r="AK1531" s="141"/>
    </row>
    <row r="1532" spans="11:37" x14ac:dyDescent="0.25">
      <c r="K1532" s="139"/>
      <c r="L1532"/>
      <c r="M1532" s="139"/>
      <c r="N1532" s="139"/>
      <c r="O1532"/>
      <c r="P1532" s="139"/>
      <c r="Q1532" s="139"/>
      <c r="R1532"/>
      <c r="S1532" s="139"/>
      <c r="T1532" s="139"/>
      <c r="U1532"/>
      <c r="V1532"/>
      <c r="W1532" s="140"/>
      <c r="X1532" s="140"/>
      <c r="Y1532" s="140"/>
      <c r="Z1532" s="140"/>
      <c r="AA1532" s="140"/>
      <c r="AB1532" s="140"/>
      <c r="AC1532" s="140"/>
      <c r="AD1532" s="141"/>
      <c r="AE1532" s="141"/>
      <c r="AF1532" s="141"/>
      <c r="AG1532"/>
      <c r="AH1532"/>
      <c r="AI1532"/>
      <c r="AJ1532"/>
      <c r="AK1532" s="141"/>
    </row>
    <row r="1533" spans="11:37" x14ac:dyDescent="0.25">
      <c r="K1533" s="139"/>
      <c r="L1533"/>
      <c r="M1533" s="139"/>
      <c r="N1533" s="139"/>
      <c r="O1533"/>
      <c r="P1533" s="139"/>
      <c r="Q1533" s="139"/>
      <c r="R1533"/>
      <c r="S1533" s="139"/>
      <c r="T1533" s="139"/>
      <c r="U1533"/>
      <c r="V1533"/>
      <c r="W1533" s="140"/>
      <c r="X1533" s="140"/>
      <c r="Y1533" s="140"/>
      <c r="Z1533" s="140"/>
      <c r="AA1533" s="140"/>
      <c r="AB1533" s="140"/>
      <c r="AC1533" s="140"/>
      <c r="AD1533" s="141"/>
      <c r="AE1533" s="141"/>
      <c r="AF1533" s="141"/>
      <c r="AG1533"/>
      <c r="AH1533"/>
      <c r="AI1533"/>
      <c r="AJ1533"/>
      <c r="AK1533" s="141"/>
    </row>
    <row r="1534" spans="11:37" x14ac:dyDescent="0.25">
      <c r="K1534" s="139"/>
      <c r="L1534"/>
      <c r="M1534" s="139"/>
      <c r="N1534" s="139"/>
      <c r="O1534"/>
      <c r="P1534" s="139"/>
      <c r="Q1534" s="139"/>
      <c r="R1534"/>
      <c r="S1534" s="139"/>
      <c r="T1534" s="139"/>
      <c r="U1534"/>
      <c r="V1534"/>
      <c r="W1534" s="140"/>
      <c r="X1534" s="140"/>
      <c r="Y1534" s="140"/>
      <c r="Z1534" s="140"/>
      <c r="AA1534" s="140"/>
      <c r="AB1534" s="140"/>
      <c r="AC1534" s="140"/>
      <c r="AD1534" s="141"/>
      <c r="AE1534" s="141"/>
      <c r="AF1534" s="141"/>
      <c r="AG1534"/>
      <c r="AH1534"/>
      <c r="AI1534"/>
      <c r="AJ1534"/>
      <c r="AK1534" s="141"/>
    </row>
    <row r="1535" spans="11:37" x14ac:dyDescent="0.25">
      <c r="K1535" s="139"/>
      <c r="L1535"/>
      <c r="M1535" s="139"/>
      <c r="N1535" s="139"/>
      <c r="O1535"/>
      <c r="P1535" s="139"/>
      <c r="Q1535" s="139"/>
      <c r="R1535"/>
      <c r="S1535" s="139"/>
      <c r="T1535" s="139"/>
      <c r="U1535"/>
      <c r="V1535"/>
      <c r="W1535" s="140"/>
      <c r="X1535" s="140"/>
      <c r="Y1535" s="140"/>
      <c r="Z1535" s="140"/>
      <c r="AA1535" s="140"/>
      <c r="AB1535" s="140"/>
      <c r="AC1535" s="140"/>
      <c r="AD1535" s="141"/>
      <c r="AE1535" s="141"/>
      <c r="AF1535" s="141"/>
      <c r="AG1535"/>
      <c r="AH1535"/>
      <c r="AI1535"/>
      <c r="AJ1535"/>
      <c r="AK1535" s="141"/>
    </row>
    <row r="1536" spans="11:37" x14ac:dyDescent="0.25">
      <c r="K1536" s="139"/>
      <c r="L1536"/>
      <c r="M1536" s="139"/>
      <c r="N1536" s="139"/>
      <c r="O1536"/>
      <c r="P1536" s="139"/>
      <c r="Q1536" s="139"/>
      <c r="R1536"/>
      <c r="S1536" s="139"/>
      <c r="T1536" s="139"/>
      <c r="U1536"/>
      <c r="V1536"/>
      <c r="W1536" s="140"/>
      <c r="X1536" s="140"/>
      <c r="Y1536" s="140"/>
      <c r="Z1536" s="140"/>
      <c r="AA1536" s="140"/>
      <c r="AB1536" s="140"/>
      <c r="AC1536" s="140"/>
      <c r="AD1536" s="141"/>
      <c r="AE1536" s="141"/>
      <c r="AF1536" s="141"/>
      <c r="AG1536"/>
      <c r="AH1536"/>
      <c r="AI1536"/>
      <c r="AJ1536"/>
      <c r="AK1536" s="141"/>
    </row>
    <row r="1537" spans="11:37" x14ac:dyDescent="0.25">
      <c r="K1537" s="139"/>
      <c r="L1537"/>
      <c r="M1537" s="139"/>
      <c r="N1537" s="139"/>
      <c r="O1537"/>
      <c r="P1537" s="139"/>
      <c r="Q1537" s="139"/>
      <c r="R1537"/>
      <c r="S1537" s="139"/>
      <c r="T1537" s="139"/>
      <c r="U1537"/>
      <c r="V1537"/>
      <c r="W1537" s="140"/>
      <c r="X1537" s="140"/>
      <c r="Y1537" s="140"/>
      <c r="Z1537" s="140"/>
      <c r="AA1537" s="140"/>
      <c r="AB1537" s="140"/>
      <c r="AC1537" s="140"/>
      <c r="AD1537" s="141"/>
      <c r="AE1537" s="141"/>
      <c r="AF1537" s="141"/>
      <c r="AG1537"/>
      <c r="AH1537"/>
      <c r="AI1537"/>
      <c r="AJ1537"/>
      <c r="AK1537" s="141"/>
    </row>
    <row r="1538" spans="11:37" x14ac:dyDescent="0.25">
      <c r="K1538" s="139"/>
      <c r="L1538"/>
      <c r="M1538" s="139"/>
      <c r="N1538" s="139"/>
      <c r="O1538"/>
      <c r="P1538" s="139"/>
      <c r="Q1538" s="139"/>
      <c r="R1538"/>
      <c r="S1538" s="139"/>
      <c r="T1538" s="139"/>
      <c r="U1538"/>
      <c r="V1538"/>
      <c r="W1538" s="140"/>
      <c r="X1538" s="140"/>
      <c r="Y1538" s="140"/>
      <c r="Z1538" s="140"/>
      <c r="AA1538" s="140"/>
      <c r="AB1538" s="140"/>
      <c r="AC1538" s="140"/>
      <c r="AD1538" s="141"/>
      <c r="AE1538" s="141"/>
      <c r="AF1538" s="141"/>
      <c r="AG1538"/>
      <c r="AH1538"/>
      <c r="AI1538"/>
      <c r="AJ1538"/>
      <c r="AK1538" s="141"/>
    </row>
    <row r="1539" spans="11:37" x14ac:dyDescent="0.25">
      <c r="K1539" s="139"/>
      <c r="L1539"/>
      <c r="M1539" s="139"/>
      <c r="N1539" s="139"/>
      <c r="O1539"/>
      <c r="P1539" s="139"/>
      <c r="Q1539" s="139"/>
      <c r="R1539"/>
      <c r="S1539" s="139"/>
      <c r="T1539" s="139"/>
      <c r="U1539"/>
      <c r="V1539"/>
      <c r="W1539" s="140"/>
      <c r="X1539" s="140"/>
      <c r="Y1539" s="140"/>
      <c r="Z1539" s="140"/>
      <c r="AA1539" s="140"/>
      <c r="AB1539" s="140"/>
      <c r="AC1539" s="140"/>
      <c r="AD1539" s="141"/>
      <c r="AE1539" s="141"/>
      <c r="AF1539" s="141"/>
      <c r="AG1539"/>
      <c r="AH1539"/>
      <c r="AI1539"/>
      <c r="AJ1539"/>
      <c r="AK1539" s="141"/>
    </row>
    <row r="1540" spans="11:37" x14ac:dyDescent="0.25">
      <c r="K1540" s="139"/>
      <c r="L1540"/>
      <c r="M1540" s="139"/>
      <c r="N1540" s="139"/>
      <c r="O1540"/>
      <c r="P1540" s="139"/>
      <c r="Q1540" s="139"/>
      <c r="R1540"/>
      <c r="S1540" s="139"/>
      <c r="T1540" s="139"/>
      <c r="U1540"/>
      <c r="V1540"/>
      <c r="W1540" s="140"/>
      <c r="X1540" s="140"/>
      <c r="Y1540" s="140"/>
      <c r="Z1540" s="140"/>
      <c r="AA1540" s="140"/>
      <c r="AB1540" s="140"/>
      <c r="AC1540" s="140"/>
      <c r="AD1540" s="141"/>
      <c r="AE1540" s="141"/>
      <c r="AF1540" s="141"/>
      <c r="AG1540"/>
      <c r="AH1540"/>
      <c r="AI1540"/>
      <c r="AJ1540"/>
      <c r="AK1540" s="141"/>
    </row>
    <row r="1541" spans="11:37" x14ac:dyDescent="0.25">
      <c r="K1541" s="139"/>
      <c r="L1541"/>
      <c r="M1541" s="139"/>
      <c r="N1541" s="139"/>
      <c r="O1541"/>
      <c r="P1541" s="139"/>
      <c r="Q1541" s="139"/>
      <c r="R1541"/>
      <c r="S1541" s="139"/>
      <c r="T1541" s="139"/>
      <c r="U1541"/>
      <c r="V1541"/>
      <c r="W1541" s="140"/>
      <c r="X1541" s="140"/>
      <c r="Y1541" s="140"/>
      <c r="Z1541" s="140"/>
      <c r="AA1541" s="140"/>
      <c r="AB1541" s="140"/>
      <c r="AC1541" s="140"/>
      <c r="AD1541" s="141"/>
      <c r="AE1541" s="141"/>
      <c r="AF1541" s="141"/>
      <c r="AG1541"/>
      <c r="AH1541"/>
      <c r="AI1541"/>
      <c r="AJ1541"/>
      <c r="AK1541" s="141"/>
    </row>
    <row r="1542" spans="11:37" x14ac:dyDescent="0.25">
      <c r="K1542" s="139"/>
      <c r="L1542"/>
      <c r="M1542" s="139"/>
      <c r="N1542" s="139"/>
      <c r="O1542"/>
      <c r="P1542" s="139"/>
      <c r="Q1542" s="139"/>
      <c r="R1542"/>
      <c r="S1542" s="139"/>
      <c r="T1542" s="139"/>
      <c r="U1542"/>
      <c r="V1542"/>
      <c r="W1542" s="140"/>
      <c r="X1542" s="140"/>
      <c r="Y1542" s="140"/>
      <c r="Z1542" s="140"/>
      <c r="AA1542" s="140"/>
      <c r="AB1542" s="140"/>
      <c r="AC1542" s="140"/>
      <c r="AD1542" s="141"/>
      <c r="AE1542" s="141"/>
      <c r="AF1542" s="141"/>
      <c r="AG1542"/>
      <c r="AH1542"/>
      <c r="AI1542"/>
      <c r="AJ1542"/>
      <c r="AK1542" s="141"/>
    </row>
    <row r="1543" spans="11:37" x14ac:dyDescent="0.25">
      <c r="K1543" s="139"/>
      <c r="L1543"/>
      <c r="M1543" s="139"/>
      <c r="N1543" s="139"/>
      <c r="O1543"/>
      <c r="P1543" s="139"/>
      <c r="Q1543" s="139"/>
      <c r="R1543"/>
      <c r="S1543" s="139"/>
      <c r="T1543" s="139"/>
      <c r="U1543"/>
      <c r="V1543"/>
      <c r="W1543" s="140"/>
      <c r="X1543" s="140"/>
      <c r="Y1543" s="140"/>
      <c r="Z1543" s="140"/>
      <c r="AA1543" s="140"/>
      <c r="AB1543" s="140"/>
      <c r="AC1543" s="140"/>
      <c r="AD1543" s="141"/>
      <c r="AE1543" s="141"/>
      <c r="AF1543" s="141"/>
      <c r="AG1543"/>
      <c r="AH1543"/>
      <c r="AI1543"/>
      <c r="AJ1543"/>
      <c r="AK1543" s="141"/>
    </row>
    <row r="1544" spans="11:37" x14ac:dyDescent="0.25">
      <c r="K1544" s="139"/>
      <c r="L1544"/>
      <c r="M1544" s="139"/>
      <c r="N1544" s="139"/>
      <c r="O1544"/>
      <c r="P1544" s="139"/>
      <c r="Q1544" s="139"/>
      <c r="R1544"/>
      <c r="S1544" s="139"/>
      <c r="T1544" s="139"/>
      <c r="U1544"/>
      <c r="V1544"/>
      <c r="W1544" s="140"/>
      <c r="X1544" s="140"/>
      <c r="Y1544" s="140"/>
      <c r="Z1544" s="140"/>
      <c r="AA1544" s="140"/>
      <c r="AB1544" s="140"/>
      <c r="AC1544" s="140"/>
      <c r="AD1544" s="141"/>
      <c r="AE1544" s="141"/>
      <c r="AF1544" s="141"/>
      <c r="AG1544"/>
      <c r="AH1544"/>
      <c r="AI1544"/>
      <c r="AJ1544"/>
      <c r="AK1544" s="141"/>
    </row>
    <row r="1545" spans="11:37" x14ac:dyDescent="0.25">
      <c r="K1545" s="139"/>
      <c r="L1545"/>
      <c r="M1545" s="139"/>
      <c r="N1545" s="139"/>
      <c r="O1545"/>
      <c r="P1545" s="139"/>
      <c r="Q1545" s="139"/>
      <c r="R1545"/>
      <c r="S1545" s="139"/>
      <c r="T1545" s="139"/>
      <c r="U1545"/>
      <c r="V1545"/>
      <c r="W1545" s="140"/>
      <c r="X1545" s="140"/>
      <c r="Y1545" s="140"/>
      <c r="Z1545" s="140"/>
      <c r="AA1545" s="140"/>
      <c r="AB1545" s="140"/>
      <c r="AC1545" s="140"/>
      <c r="AD1545" s="141"/>
      <c r="AE1545" s="141"/>
      <c r="AF1545" s="141"/>
      <c r="AG1545"/>
      <c r="AH1545"/>
      <c r="AI1545"/>
      <c r="AJ1545"/>
      <c r="AK1545" s="141"/>
    </row>
    <row r="1546" spans="11:37" x14ac:dyDescent="0.25">
      <c r="K1546" s="139"/>
      <c r="L1546"/>
      <c r="M1546" s="139"/>
      <c r="N1546" s="139"/>
      <c r="O1546"/>
      <c r="P1546" s="139"/>
      <c r="Q1546" s="139"/>
      <c r="R1546"/>
      <c r="S1546" s="139"/>
      <c r="T1546" s="139"/>
      <c r="U1546"/>
      <c r="V1546"/>
      <c r="W1546" s="140"/>
      <c r="X1546" s="140"/>
      <c r="Y1546" s="140"/>
      <c r="Z1546" s="140"/>
      <c r="AA1546" s="140"/>
      <c r="AB1546" s="140"/>
      <c r="AC1546" s="140"/>
      <c r="AD1546" s="141"/>
      <c r="AE1546" s="141"/>
      <c r="AF1546" s="141"/>
      <c r="AG1546"/>
      <c r="AH1546"/>
      <c r="AI1546"/>
      <c r="AJ1546"/>
      <c r="AK1546" s="141"/>
    </row>
    <row r="1547" spans="11:37" x14ac:dyDescent="0.25">
      <c r="K1547" s="139"/>
      <c r="L1547"/>
      <c r="M1547" s="139"/>
      <c r="N1547" s="139"/>
      <c r="O1547"/>
      <c r="P1547" s="139"/>
      <c r="Q1547" s="139"/>
      <c r="R1547"/>
      <c r="S1547" s="139"/>
      <c r="T1547" s="139"/>
      <c r="U1547"/>
      <c r="V1547"/>
      <c r="W1547" s="140"/>
      <c r="X1547" s="140"/>
      <c r="Y1547" s="140"/>
      <c r="Z1547" s="140"/>
      <c r="AA1547" s="140"/>
      <c r="AB1547" s="140"/>
      <c r="AC1547" s="140"/>
      <c r="AD1547" s="141"/>
      <c r="AE1547" s="141"/>
      <c r="AF1547" s="141"/>
      <c r="AG1547"/>
      <c r="AH1547"/>
      <c r="AI1547"/>
      <c r="AJ1547"/>
      <c r="AK1547" s="141"/>
    </row>
    <row r="1548" spans="11:37" x14ac:dyDescent="0.25">
      <c r="K1548" s="139"/>
      <c r="L1548"/>
      <c r="M1548" s="139"/>
      <c r="N1548" s="139"/>
      <c r="O1548"/>
      <c r="P1548" s="139"/>
      <c r="Q1548" s="139"/>
      <c r="R1548"/>
      <c r="S1548" s="139"/>
      <c r="T1548" s="139"/>
      <c r="U1548"/>
      <c r="V1548"/>
      <c r="W1548" s="140"/>
      <c r="X1548" s="140"/>
      <c r="Y1548" s="140"/>
      <c r="Z1548" s="140"/>
      <c r="AA1548" s="140"/>
      <c r="AB1548" s="140"/>
      <c r="AC1548" s="140"/>
      <c r="AD1548" s="141"/>
      <c r="AE1548" s="141"/>
      <c r="AF1548" s="141"/>
      <c r="AG1548"/>
      <c r="AH1548"/>
      <c r="AI1548"/>
      <c r="AJ1548"/>
      <c r="AK1548" s="141"/>
    </row>
    <row r="1549" spans="11:37" x14ac:dyDescent="0.25">
      <c r="K1549" s="139"/>
      <c r="L1549"/>
      <c r="M1549" s="139"/>
      <c r="N1549" s="139"/>
      <c r="O1549"/>
      <c r="P1549" s="139"/>
      <c r="Q1549" s="139"/>
      <c r="R1549"/>
      <c r="S1549" s="139"/>
      <c r="T1549" s="139"/>
      <c r="U1549"/>
      <c r="V1549"/>
      <c r="W1549" s="140"/>
      <c r="X1549" s="140"/>
      <c r="Y1549" s="140"/>
      <c r="Z1549" s="140"/>
      <c r="AA1549" s="140"/>
      <c r="AB1549" s="140"/>
      <c r="AC1549" s="140"/>
      <c r="AD1549" s="141"/>
      <c r="AE1549" s="141"/>
      <c r="AF1549" s="141"/>
      <c r="AG1549"/>
      <c r="AH1549"/>
      <c r="AI1549"/>
      <c r="AJ1549"/>
      <c r="AK1549" s="141"/>
    </row>
    <row r="1550" spans="11:37" x14ac:dyDescent="0.25">
      <c r="K1550" s="139"/>
      <c r="L1550"/>
      <c r="M1550" s="139"/>
      <c r="N1550" s="139"/>
      <c r="O1550"/>
      <c r="P1550" s="139"/>
      <c r="Q1550" s="139"/>
      <c r="R1550"/>
      <c r="S1550" s="139"/>
      <c r="T1550" s="139"/>
      <c r="U1550"/>
      <c r="V1550"/>
      <c r="W1550" s="140"/>
      <c r="X1550" s="140"/>
      <c r="Y1550" s="140"/>
      <c r="Z1550" s="140"/>
      <c r="AA1550" s="140"/>
      <c r="AB1550" s="140"/>
      <c r="AC1550" s="140"/>
      <c r="AD1550" s="141"/>
      <c r="AE1550" s="141"/>
      <c r="AF1550" s="141"/>
      <c r="AG1550"/>
      <c r="AH1550"/>
      <c r="AI1550"/>
      <c r="AJ1550"/>
      <c r="AK1550" s="141"/>
    </row>
    <row r="1551" spans="11:37" x14ac:dyDescent="0.25">
      <c r="K1551" s="139"/>
      <c r="L1551"/>
      <c r="M1551" s="139"/>
      <c r="N1551" s="139"/>
      <c r="O1551"/>
      <c r="P1551" s="139"/>
      <c r="Q1551" s="139"/>
      <c r="R1551"/>
      <c r="S1551" s="139"/>
      <c r="T1551" s="139"/>
      <c r="U1551"/>
      <c r="V1551"/>
      <c r="W1551" s="140"/>
      <c r="X1551" s="140"/>
      <c r="Y1551" s="140"/>
      <c r="Z1551" s="140"/>
      <c r="AA1551" s="140"/>
      <c r="AB1551" s="140"/>
      <c r="AC1551" s="140"/>
      <c r="AD1551" s="141"/>
      <c r="AE1551" s="141"/>
      <c r="AF1551" s="141"/>
      <c r="AG1551"/>
      <c r="AH1551"/>
      <c r="AI1551"/>
      <c r="AJ1551"/>
      <c r="AK1551" s="141"/>
    </row>
    <row r="1552" spans="11:37" x14ac:dyDescent="0.25">
      <c r="K1552" s="139"/>
      <c r="L1552"/>
      <c r="M1552" s="139"/>
      <c r="N1552" s="139"/>
      <c r="O1552"/>
      <c r="P1552" s="139"/>
      <c r="Q1552" s="139"/>
      <c r="R1552"/>
      <c r="S1552" s="139"/>
      <c r="T1552" s="139"/>
      <c r="U1552"/>
      <c r="V1552"/>
      <c r="W1552" s="140"/>
      <c r="X1552" s="140"/>
      <c r="Y1552" s="140"/>
      <c r="Z1552" s="140"/>
      <c r="AA1552" s="140"/>
      <c r="AB1552" s="140"/>
      <c r="AC1552" s="140"/>
      <c r="AD1552" s="141"/>
      <c r="AE1552" s="141"/>
      <c r="AF1552" s="141"/>
      <c r="AG1552"/>
      <c r="AH1552"/>
      <c r="AI1552"/>
      <c r="AJ1552"/>
      <c r="AK1552" s="141"/>
    </row>
    <row r="1553" spans="11:37" x14ac:dyDescent="0.25">
      <c r="K1553" s="139"/>
      <c r="L1553"/>
      <c r="M1553" s="139"/>
      <c r="N1553" s="139"/>
      <c r="O1553"/>
      <c r="P1553" s="139"/>
      <c r="Q1553" s="139"/>
      <c r="R1553"/>
      <c r="S1553" s="139"/>
      <c r="T1553" s="139"/>
      <c r="U1553"/>
      <c r="V1553"/>
      <c r="W1553" s="140"/>
      <c r="X1553" s="140"/>
      <c r="Y1553" s="140"/>
      <c r="Z1553" s="140"/>
      <c r="AA1553" s="140"/>
      <c r="AB1553" s="140"/>
      <c r="AC1553" s="140"/>
      <c r="AD1553" s="141"/>
      <c r="AE1553" s="141"/>
      <c r="AF1553" s="141"/>
      <c r="AG1553"/>
      <c r="AH1553"/>
      <c r="AI1553"/>
      <c r="AJ1553"/>
      <c r="AK1553" s="141"/>
    </row>
    <row r="1554" spans="11:37" x14ac:dyDescent="0.25">
      <c r="K1554" s="139"/>
      <c r="L1554"/>
      <c r="M1554" s="139"/>
      <c r="N1554" s="139"/>
      <c r="O1554"/>
      <c r="P1554" s="139"/>
      <c r="Q1554" s="139"/>
      <c r="R1554"/>
      <c r="S1554" s="139"/>
      <c r="T1554" s="139"/>
      <c r="U1554"/>
      <c r="V1554"/>
      <c r="W1554" s="140"/>
      <c r="X1554" s="140"/>
      <c r="Y1554" s="140"/>
      <c r="Z1554" s="140"/>
      <c r="AA1554" s="140"/>
      <c r="AB1554" s="140"/>
      <c r="AC1554" s="140"/>
      <c r="AD1554" s="141"/>
      <c r="AE1554" s="141"/>
      <c r="AF1554" s="141"/>
      <c r="AG1554"/>
      <c r="AH1554"/>
      <c r="AI1554"/>
      <c r="AJ1554"/>
      <c r="AK1554" s="141"/>
    </row>
    <row r="1555" spans="11:37" x14ac:dyDescent="0.25">
      <c r="K1555" s="139"/>
      <c r="L1555"/>
      <c r="M1555" s="139"/>
      <c r="N1555" s="139"/>
      <c r="O1555"/>
      <c r="P1555" s="139"/>
      <c r="Q1555" s="139"/>
      <c r="R1555"/>
      <c r="S1555" s="139"/>
      <c r="T1555" s="139"/>
      <c r="U1555"/>
      <c r="V1555"/>
      <c r="W1555" s="140"/>
      <c r="X1555" s="140"/>
      <c r="Y1555" s="140"/>
      <c r="Z1555" s="140"/>
      <c r="AA1555" s="140"/>
      <c r="AB1555" s="140"/>
      <c r="AC1555" s="140"/>
      <c r="AD1555" s="141"/>
      <c r="AE1555" s="141"/>
      <c r="AF1555" s="141"/>
      <c r="AG1555"/>
      <c r="AH1555"/>
      <c r="AI1555"/>
      <c r="AJ1555"/>
      <c r="AK1555" s="141"/>
    </row>
    <row r="1556" spans="11:37" x14ac:dyDescent="0.25">
      <c r="K1556" s="139"/>
      <c r="L1556"/>
      <c r="M1556" s="139"/>
      <c r="N1556" s="139"/>
      <c r="O1556"/>
      <c r="P1556" s="139"/>
      <c r="Q1556" s="139"/>
      <c r="R1556"/>
      <c r="S1556" s="139"/>
      <c r="T1556" s="139"/>
      <c r="U1556"/>
      <c r="V1556"/>
      <c r="W1556" s="140"/>
      <c r="X1556" s="140"/>
      <c r="Y1556" s="140"/>
      <c r="Z1556" s="140"/>
      <c r="AA1556" s="140"/>
      <c r="AB1556" s="140"/>
      <c r="AC1556" s="140"/>
      <c r="AD1556" s="141"/>
      <c r="AE1556" s="141"/>
      <c r="AF1556" s="141"/>
      <c r="AG1556"/>
      <c r="AH1556"/>
      <c r="AI1556"/>
      <c r="AJ1556"/>
      <c r="AK1556" s="141"/>
    </row>
    <row r="1557" spans="11:37" x14ac:dyDescent="0.25">
      <c r="K1557" s="139"/>
      <c r="L1557"/>
      <c r="M1557" s="139"/>
      <c r="N1557" s="139"/>
      <c r="O1557"/>
      <c r="P1557" s="139"/>
      <c r="Q1557" s="139"/>
      <c r="R1557"/>
      <c r="S1557" s="139"/>
      <c r="T1557" s="139"/>
      <c r="U1557"/>
      <c r="V1557"/>
      <c r="W1557" s="140"/>
      <c r="X1557" s="140"/>
      <c r="Y1557" s="140"/>
      <c r="Z1557" s="140"/>
      <c r="AA1557" s="140"/>
      <c r="AB1557" s="140"/>
      <c r="AC1557" s="140"/>
      <c r="AD1557" s="141"/>
      <c r="AE1557" s="141"/>
      <c r="AF1557" s="141"/>
      <c r="AG1557"/>
      <c r="AH1557"/>
      <c r="AI1557"/>
      <c r="AJ1557"/>
      <c r="AK1557" s="141"/>
    </row>
    <row r="1558" spans="11:37" x14ac:dyDescent="0.25">
      <c r="K1558" s="139"/>
      <c r="L1558"/>
      <c r="M1558" s="139"/>
      <c r="N1558" s="139"/>
      <c r="O1558"/>
      <c r="P1558" s="139"/>
      <c r="Q1558" s="139"/>
      <c r="R1558"/>
      <c r="S1558" s="139"/>
      <c r="T1558" s="139"/>
      <c r="U1558"/>
      <c r="V1558"/>
      <c r="W1558" s="140"/>
      <c r="X1558" s="140"/>
      <c r="Y1558" s="140"/>
      <c r="Z1558" s="140"/>
      <c r="AA1558" s="140"/>
      <c r="AB1558" s="140"/>
      <c r="AC1558" s="140"/>
      <c r="AD1558" s="141"/>
      <c r="AE1558" s="141"/>
      <c r="AF1558" s="141"/>
      <c r="AG1558"/>
      <c r="AH1558"/>
      <c r="AI1558"/>
      <c r="AJ1558"/>
      <c r="AK1558" s="141"/>
    </row>
    <row r="1559" spans="11:37" x14ac:dyDescent="0.25">
      <c r="K1559" s="139"/>
      <c r="L1559"/>
      <c r="M1559" s="139"/>
      <c r="N1559" s="139"/>
      <c r="O1559"/>
      <c r="P1559" s="139"/>
      <c r="Q1559" s="139"/>
      <c r="R1559"/>
      <c r="S1559" s="139"/>
      <c r="T1559" s="139"/>
      <c r="U1559"/>
      <c r="V1559"/>
      <c r="W1559" s="140"/>
      <c r="X1559" s="140"/>
      <c r="Y1559" s="140"/>
      <c r="Z1559" s="140"/>
      <c r="AA1559" s="140"/>
      <c r="AB1559" s="140"/>
      <c r="AC1559" s="140"/>
      <c r="AD1559" s="141"/>
      <c r="AE1559" s="141"/>
      <c r="AF1559" s="141"/>
      <c r="AG1559"/>
      <c r="AH1559"/>
      <c r="AI1559"/>
      <c r="AJ1559"/>
      <c r="AK1559" s="141"/>
    </row>
    <row r="1560" spans="11:37" x14ac:dyDescent="0.25">
      <c r="K1560" s="139"/>
      <c r="L1560"/>
      <c r="M1560" s="139"/>
      <c r="N1560" s="139"/>
      <c r="O1560"/>
      <c r="P1560" s="139"/>
      <c r="Q1560" s="139"/>
      <c r="R1560"/>
      <c r="S1560" s="139"/>
      <c r="T1560" s="139"/>
      <c r="U1560"/>
      <c r="V1560"/>
      <c r="W1560" s="140"/>
      <c r="X1560" s="140"/>
      <c r="Y1560" s="140"/>
      <c r="Z1560" s="140"/>
      <c r="AA1560" s="140"/>
      <c r="AB1560" s="140"/>
      <c r="AC1560" s="140"/>
      <c r="AD1560" s="141"/>
      <c r="AE1560" s="141"/>
      <c r="AF1560" s="141"/>
      <c r="AG1560"/>
      <c r="AH1560"/>
      <c r="AI1560"/>
      <c r="AJ1560"/>
      <c r="AK1560" s="141"/>
    </row>
    <row r="1561" spans="11:37" x14ac:dyDescent="0.25">
      <c r="K1561" s="139"/>
      <c r="L1561"/>
      <c r="M1561" s="139"/>
      <c r="N1561" s="139"/>
      <c r="O1561"/>
      <c r="P1561" s="139"/>
      <c r="Q1561" s="139"/>
      <c r="R1561"/>
      <c r="S1561" s="139"/>
      <c r="T1561" s="139"/>
      <c r="U1561"/>
      <c r="V1561"/>
      <c r="W1561" s="140"/>
      <c r="X1561" s="140"/>
      <c r="Y1561" s="140"/>
      <c r="Z1561" s="140"/>
      <c r="AA1561" s="140"/>
      <c r="AB1561" s="140"/>
      <c r="AC1561" s="140"/>
      <c r="AD1561" s="141"/>
      <c r="AE1561" s="141"/>
      <c r="AF1561" s="141"/>
      <c r="AG1561"/>
      <c r="AH1561"/>
      <c r="AI1561"/>
      <c r="AJ1561"/>
      <c r="AK1561" s="141"/>
    </row>
    <row r="1562" spans="11:37" x14ac:dyDescent="0.25">
      <c r="K1562" s="139"/>
      <c r="L1562"/>
      <c r="M1562" s="139"/>
      <c r="N1562" s="139"/>
      <c r="O1562"/>
      <c r="P1562" s="139"/>
      <c r="Q1562" s="139"/>
      <c r="R1562"/>
      <c r="S1562" s="139"/>
      <c r="T1562" s="139"/>
      <c r="U1562"/>
      <c r="V1562"/>
      <c r="W1562" s="140"/>
      <c r="X1562" s="140"/>
      <c r="Y1562" s="140"/>
      <c r="Z1562" s="140"/>
      <c r="AA1562" s="140"/>
      <c r="AB1562" s="140"/>
      <c r="AC1562" s="140"/>
      <c r="AD1562" s="141"/>
      <c r="AE1562" s="141"/>
      <c r="AF1562" s="141"/>
      <c r="AG1562"/>
      <c r="AH1562"/>
      <c r="AI1562"/>
      <c r="AJ1562"/>
      <c r="AK1562" s="141"/>
    </row>
    <row r="1563" spans="11:37" x14ac:dyDescent="0.25">
      <c r="K1563" s="139"/>
      <c r="L1563"/>
      <c r="M1563" s="139"/>
      <c r="N1563" s="139"/>
      <c r="O1563"/>
      <c r="P1563" s="139"/>
      <c r="Q1563" s="139"/>
      <c r="R1563"/>
      <c r="S1563" s="139"/>
      <c r="T1563" s="139"/>
      <c r="U1563"/>
      <c r="V1563"/>
      <c r="W1563" s="140"/>
      <c r="X1563" s="140"/>
      <c r="Y1563" s="140"/>
      <c r="Z1563" s="140"/>
      <c r="AA1563" s="140"/>
      <c r="AB1563" s="140"/>
      <c r="AC1563" s="140"/>
      <c r="AD1563" s="141"/>
      <c r="AE1563" s="141"/>
      <c r="AF1563" s="141"/>
      <c r="AG1563"/>
      <c r="AH1563"/>
      <c r="AI1563"/>
      <c r="AJ1563"/>
      <c r="AK1563" s="141"/>
    </row>
    <row r="1564" spans="11:37" x14ac:dyDescent="0.25">
      <c r="K1564" s="139"/>
      <c r="L1564"/>
      <c r="M1564" s="139"/>
      <c r="N1564" s="139"/>
      <c r="O1564"/>
      <c r="P1564" s="139"/>
      <c r="Q1564" s="139"/>
      <c r="R1564"/>
      <c r="S1564" s="139"/>
      <c r="T1564" s="139"/>
      <c r="U1564"/>
      <c r="V1564"/>
      <c r="W1564" s="140"/>
      <c r="X1564" s="140"/>
      <c r="Y1564" s="140"/>
      <c r="Z1564" s="140"/>
      <c r="AA1564" s="140"/>
      <c r="AB1564" s="140"/>
      <c r="AC1564" s="140"/>
      <c r="AD1564" s="141"/>
      <c r="AE1564" s="141"/>
      <c r="AF1564" s="141"/>
      <c r="AG1564"/>
      <c r="AH1564"/>
      <c r="AI1564"/>
      <c r="AJ1564"/>
      <c r="AK1564" s="141"/>
    </row>
    <row r="1565" spans="11:37" x14ac:dyDescent="0.25">
      <c r="K1565" s="139"/>
      <c r="L1565"/>
      <c r="M1565" s="139"/>
      <c r="N1565" s="139"/>
      <c r="O1565"/>
      <c r="P1565" s="139"/>
      <c r="Q1565" s="139"/>
      <c r="R1565"/>
      <c r="S1565" s="139"/>
      <c r="T1565" s="139"/>
      <c r="U1565"/>
      <c r="V1565"/>
      <c r="W1565" s="140"/>
      <c r="X1565" s="140"/>
      <c r="Y1565" s="140"/>
      <c r="Z1565" s="140"/>
      <c r="AA1565" s="140"/>
      <c r="AB1565" s="140"/>
      <c r="AC1565" s="140"/>
      <c r="AD1565" s="141"/>
      <c r="AE1565" s="141"/>
      <c r="AF1565" s="141"/>
      <c r="AG1565"/>
      <c r="AH1565"/>
      <c r="AI1565"/>
      <c r="AJ1565"/>
      <c r="AK1565" s="141"/>
    </row>
    <row r="1566" spans="11:37" x14ac:dyDescent="0.25">
      <c r="K1566" s="139"/>
      <c r="L1566"/>
      <c r="M1566" s="139"/>
      <c r="N1566" s="139"/>
      <c r="O1566"/>
      <c r="P1566" s="139"/>
      <c r="Q1566" s="139"/>
      <c r="R1566"/>
      <c r="S1566" s="139"/>
      <c r="T1566" s="139"/>
      <c r="U1566"/>
      <c r="V1566"/>
      <c r="W1566" s="140"/>
      <c r="X1566" s="140"/>
      <c r="Y1566" s="140"/>
      <c r="Z1566" s="140"/>
      <c r="AA1566" s="140"/>
      <c r="AB1566" s="140"/>
      <c r="AC1566" s="140"/>
      <c r="AD1566" s="141"/>
      <c r="AE1566" s="141"/>
      <c r="AF1566" s="141"/>
      <c r="AG1566"/>
      <c r="AH1566"/>
      <c r="AI1566"/>
      <c r="AJ1566"/>
      <c r="AK1566" s="141"/>
    </row>
    <row r="1567" spans="11:37" x14ac:dyDescent="0.25">
      <c r="K1567" s="139"/>
      <c r="L1567"/>
      <c r="M1567" s="139"/>
      <c r="N1567" s="139"/>
      <c r="O1567"/>
      <c r="P1567" s="139"/>
      <c r="Q1567" s="139"/>
      <c r="R1567"/>
      <c r="S1567" s="139"/>
      <c r="T1567" s="139"/>
      <c r="U1567"/>
      <c r="V1567"/>
      <c r="W1567" s="140"/>
      <c r="X1567" s="140"/>
      <c r="Y1567" s="140"/>
      <c r="Z1567" s="140"/>
      <c r="AA1567" s="140"/>
      <c r="AB1567" s="140"/>
      <c r="AC1567" s="140"/>
      <c r="AD1567" s="141"/>
      <c r="AE1567" s="141"/>
      <c r="AF1567" s="141"/>
      <c r="AG1567"/>
      <c r="AH1567"/>
      <c r="AI1567"/>
      <c r="AJ1567"/>
      <c r="AK1567" s="141"/>
    </row>
    <row r="1568" spans="11:37" x14ac:dyDescent="0.25">
      <c r="K1568" s="139"/>
      <c r="L1568"/>
      <c r="M1568" s="139"/>
      <c r="N1568" s="139"/>
      <c r="O1568"/>
      <c r="P1568" s="139"/>
      <c r="Q1568" s="139"/>
      <c r="R1568"/>
      <c r="S1568" s="139"/>
      <c r="T1568" s="139"/>
      <c r="U1568"/>
      <c r="V1568"/>
      <c r="W1568" s="140"/>
      <c r="X1568" s="140"/>
      <c r="Y1568" s="140"/>
      <c r="Z1568" s="140"/>
      <c r="AA1568" s="140"/>
      <c r="AB1568" s="140"/>
      <c r="AC1568" s="140"/>
      <c r="AD1568" s="141"/>
      <c r="AE1568" s="141"/>
      <c r="AF1568" s="141"/>
      <c r="AG1568"/>
      <c r="AH1568"/>
      <c r="AI1568"/>
      <c r="AJ1568"/>
      <c r="AK1568" s="141"/>
    </row>
    <row r="1569" spans="11:37" x14ac:dyDescent="0.25">
      <c r="K1569" s="139"/>
      <c r="L1569"/>
      <c r="M1569" s="139"/>
      <c r="N1569" s="139"/>
      <c r="O1569"/>
      <c r="P1569" s="139"/>
      <c r="Q1569" s="139"/>
      <c r="R1569"/>
      <c r="S1569" s="139"/>
      <c r="T1569" s="139"/>
      <c r="U1569"/>
      <c r="V1569"/>
      <c r="W1569" s="140"/>
      <c r="X1569" s="140"/>
      <c r="Y1569" s="140"/>
      <c r="Z1569" s="140"/>
      <c r="AA1569" s="140"/>
      <c r="AB1569" s="140"/>
      <c r="AC1569" s="140"/>
      <c r="AD1569" s="141"/>
      <c r="AE1569" s="141"/>
      <c r="AF1569" s="141"/>
      <c r="AG1569"/>
      <c r="AH1569"/>
      <c r="AI1569"/>
      <c r="AJ1569"/>
      <c r="AK1569" s="141"/>
    </row>
    <row r="1570" spans="11:37" x14ac:dyDescent="0.25">
      <c r="K1570" s="139"/>
      <c r="L1570"/>
      <c r="M1570" s="139"/>
      <c r="N1570" s="139"/>
      <c r="O1570"/>
      <c r="P1570" s="139"/>
      <c r="Q1570" s="139"/>
      <c r="R1570"/>
      <c r="S1570" s="139"/>
      <c r="T1570" s="139"/>
      <c r="U1570"/>
      <c r="V1570"/>
      <c r="W1570" s="140"/>
      <c r="X1570" s="140"/>
      <c r="Y1570" s="140"/>
      <c r="Z1570" s="140"/>
      <c r="AA1570" s="140"/>
      <c r="AB1570" s="140"/>
      <c r="AC1570" s="140"/>
      <c r="AD1570" s="141"/>
      <c r="AE1570" s="141"/>
      <c r="AF1570" s="141"/>
      <c r="AG1570"/>
      <c r="AH1570"/>
      <c r="AI1570"/>
      <c r="AJ1570"/>
      <c r="AK1570" s="141"/>
    </row>
    <row r="1571" spans="11:37" x14ac:dyDescent="0.25">
      <c r="K1571" s="139"/>
      <c r="L1571"/>
      <c r="M1571" s="139"/>
      <c r="N1571" s="139"/>
      <c r="O1571"/>
      <c r="P1571" s="139"/>
      <c r="Q1571" s="139"/>
      <c r="R1571"/>
      <c r="S1571" s="139"/>
      <c r="T1571" s="139"/>
      <c r="U1571"/>
      <c r="V1571"/>
      <c r="W1571" s="140"/>
      <c r="X1571" s="140"/>
      <c r="Y1571" s="140"/>
      <c r="Z1571" s="140"/>
      <c r="AA1571" s="140"/>
      <c r="AB1571" s="140"/>
      <c r="AC1571" s="140"/>
      <c r="AD1571" s="141"/>
      <c r="AE1571" s="141"/>
      <c r="AF1571" s="141"/>
      <c r="AG1571"/>
      <c r="AH1571"/>
      <c r="AI1571"/>
      <c r="AJ1571"/>
      <c r="AK1571" s="141"/>
    </row>
    <row r="1572" spans="11:37" x14ac:dyDescent="0.25">
      <c r="K1572" s="139"/>
      <c r="L1572"/>
      <c r="M1572" s="139"/>
      <c r="N1572" s="139"/>
      <c r="O1572"/>
      <c r="P1572" s="139"/>
      <c r="Q1572" s="139"/>
      <c r="R1572"/>
      <c r="S1572" s="139"/>
      <c r="T1572" s="139"/>
      <c r="U1572"/>
      <c r="V1572"/>
      <c r="W1572" s="140"/>
      <c r="X1572" s="140"/>
      <c r="Y1572" s="140"/>
      <c r="Z1572" s="140"/>
      <c r="AA1572" s="140"/>
      <c r="AB1572" s="140"/>
      <c r="AC1572" s="140"/>
      <c r="AD1572" s="141"/>
      <c r="AE1572" s="141"/>
      <c r="AF1572" s="141"/>
      <c r="AG1572"/>
      <c r="AH1572"/>
      <c r="AI1572"/>
      <c r="AJ1572"/>
      <c r="AK1572" s="141"/>
    </row>
    <row r="1573" spans="11:37" x14ac:dyDescent="0.25">
      <c r="K1573" s="139"/>
      <c r="L1573"/>
      <c r="M1573" s="139"/>
      <c r="N1573" s="139"/>
      <c r="O1573"/>
      <c r="P1573" s="139"/>
      <c r="Q1573" s="139"/>
      <c r="R1573"/>
      <c r="S1573" s="139"/>
      <c r="T1573" s="139"/>
      <c r="U1573"/>
      <c r="V1573"/>
      <c r="W1573" s="140"/>
      <c r="X1573" s="140"/>
      <c r="Y1573" s="140"/>
      <c r="Z1573" s="140"/>
      <c r="AA1573" s="140"/>
      <c r="AB1573" s="140"/>
      <c r="AC1573" s="140"/>
      <c r="AD1573" s="141"/>
      <c r="AE1573" s="141"/>
      <c r="AF1573" s="141"/>
      <c r="AG1573"/>
      <c r="AH1573"/>
      <c r="AI1573"/>
      <c r="AJ1573"/>
      <c r="AK1573" s="141"/>
    </row>
    <row r="1574" spans="11:37" x14ac:dyDescent="0.25">
      <c r="K1574" s="139"/>
      <c r="L1574"/>
      <c r="M1574" s="139"/>
      <c r="N1574" s="139"/>
      <c r="O1574"/>
      <c r="P1574" s="139"/>
      <c r="Q1574" s="139"/>
      <c r="R1574"/>
      <c r="S1574" s="139"/>
      <c r="T1574" s="139"/>
      <c r="U1574"/>
      <c r="V1574"/>
      <c r="W1574" s="140"/>
      <c r="X1574" s="140"/>
      <c r="Y1574" s="140"/>
      <c r="Z1574" s="140"/>
      <c r="AA1574" s="140"/>
      <c r="AB1574" s="140"/>
      <c r="AC1574" s="140"/>
      <c r="AD1574" s="141"/>
      <c r="AE1574" s="141"/>
      <c r="AF1574" s="141"/>
      <c r="AG1574"/>
      <c r="AH1574"/>
      <c r="AI1574"/>
      <c r="AJ1574"/>
      <c r="AK1574" s="141"/>
    </row>
    <row r="1575" spans="11:37" x14ac:dyDescent="0.25">
      <c r="K1575" s="139"/>
      <c r="L1575"/>
      <c r="M1575" s="139"/>
      <c r="N1575" s="139"/>
      <c r="O1575"/>
      <c r="P1575" s="139"/>
      <c r="Q1575" s="139"/>
      <c r="R1575"/>
      <c r="S1575" s="139"/>
      <c r="T1575" s="139"/>
      <c r="U1575"/>
      <c r="V1575"/>
      <c r="W1575" s="140"/>
      <c r="X1575" s="140"/>
      <c r="Y1575" s="140"/>
      <c r="Z1575" s="140"/>
      <c r="AA1575" s="140"/>
      <c r="AB1575" s="140"/>
      <c r="AC1575" s="140"/>
      <c r="AD1575" s="141"/>
      <c r="AE1575" s="141"/>
      <c r="AF1575" s="141"/>
      <c r="AG1575"/>
      <c r="AH1575"/>
      <c r="AI1575"/>
      <c r="AJ1575"/>
      <c r="AK1575" s="141"/>
    </row>
    <row r="1576" spans="11:37" x14ac:dyDescent="0.25">
      <c r="K1576" s="139"/>
      <c r="L1576"/>
      <c r="M1576" s="139"/>
      <c r="N1576" s="139"/>
      <c r="O1576"/>
      <c r="P1576" s="139"/>
      <c r="Q1576" s="139"/>
      <c r="R1576"/>
      <c r="S1576" s="139"/>
      <c r="T1576" s="139"/>
      <c r="U1576"/>
      <c r="V1576"/>
      <c r="W1576" s="140"/>
      <c r="X1576" s="140"/>
      <c r="Y1576" s="140"/>
      <c r="Z1576" s="140"/>
      <c r="AA1576" s="140"/>
      <c r="AB1576" s="140"/>
      <c r="AC1576" s="140"/>
      <c r="AD1576" s="141"/>
      <c r="AE1576" s="141"/>
      <c r="AF1576" s="141"/>
      <c r="AG1576"/>
      <c r="AH1576"/>
      <c r="AI1576"/>
      <c r="AJ1576"/>
      <c r="AK1576" s="141"/>
    </row>
    <row r="1577" spans="11:37" x14ac:dyDescent="0.25">
      <c r="K1577" s="139"/>
      <c r="L1577"/>
      <c r="M1577" s="139"/>
      <c r="N1577" s="139"/>
      <c r="O1577"/>
      <c r="P1577" s="139"/>
      <c r="Q1577" s="139"/>
      <c r="R1577"/>
      <c r="S1577" s="139"/>
      <c r="T1577" s="139"/>
      <c r="U1577"/>
      <c r="V1577"/>
      <c r="W1577" s="140"/>
      <c r="X1577" s="140"/>
      <c r="Y1577" s="140"/>
      <c r="Z1577" s="140"/>
      <c r="AA1577" s="140"/>
      <c r="AB1577" s="140"/>
      <c r="AC1577" s="140"/>
      <c r="AD1577" s="141"/>
      <c r="AE1577" s="141"/>
      <c r="AF1577" s="141"/>
      <c r="AG1577"/>
      <c r="AH1577"/>
      <c r="AI1577"/>
      <c r="AJ1577"/>
      <c r="AK1577" s="141"/>
    </row>
    <row r="1578" spans="11:37" x14ac:dyDescent="0.25">
      <c r="K1578" s="139"/>
      <c r="L1578"/>
      <c r="M1578" s="139"/>
      <c r="N1578" s="139"/>
      <c r="O1578"/>
      <c r="P1578" s="139"/>
      <c r="Q1578" s="139"/>
      <c r="R1578"/>
      <c r="S1578" s="139"/>
      <c r="T1578" s="139"/>
      <c r="U1578"/>
      <c r="V1578"/>
      <c r="W1578" s="140"/>
      <c r="X1578" s="140"/>
      <c r="Y1578" s="140"/>
      <c r="Z1578" s="140"/>
      <c r="AA1578" s="140"/>
      <c r="AB1578" s="140"/>
      <c r="AC1578" s="140"/>
      <c r="AD1578" s="141"/>
      <c r="AE1578" s="141"/>
      <c r="AF1578" s="141"/>
      <c r="AG1578"/>
      <c r="AH1578"/>
      <c r="AI1578"/>
      <c r="AJ1578"/>
      <c r="AK1578" s="141"/>
    </row>
    <row r="1579" spans="11:37" x14ac:dyDescent="0.25">
      <c r="K1579" s="139"/>
      <c r="L1579"/>
      <c r="M1579" s="139"/>
      <c r="N1579" s="139"/>
      <c r="O1579"/>
      <c r="P1579" s="139"/>
      <c r="Q1579" s="139"/>
      <c r="R1579"/>
      <c r="S1579" s="139"/>
      <c r="T1579" s="139"/>
      <c r="U1579"/>
      <c r="V1579"/>
      <c r="W1579" s="140"/>
      <c r="X1579" s="140"/>
      <c r="Y1579" s="140"/>
      <c r="Z1579" s="140"/>
      <c r="AA1579" s="140"/>
      <c r="AB1579" s="140"/>
      <c r="AC1579" s="140"/>
      <c r="AD1579" s="141"/>
      <c r="AE1579" s="141"/>
      <c r="AF1579" s="141"/>
      <c r="AG1579"/>
      <c r="AH1579"/>
      <c r="AI1579"/>
      <c r="AJ1579"/>
      <c r="AK1579" s="141"/>
    </row>
    <row r="1580" spans="11:37" x14ac:dyDescent="0.25">
      <c r="K1580" s="139"/>
      <c r="L1580"/>
      <c r="M1580" s="139"/>
      <c r="N1580" s="139"/>
      <c r="O1580"/>
      <c r="P1580" s="139"/>
      <c r="Q1580" s="139"/>
      <c r="R1580"/>
      <c r="S1580" s="139"/>
      <c r="T1580" s="139"/>
      <c r="U1580"/>
      <c r="V1580"/>
      <c r="W1580" s="140"/>
      <c r="X1580" s="140"/>
      <c r="Y1580" s="140"/>
      <c r="Z1580" s="140"/>
      <c r="AA1580" s="140"/>
      <c r="AB1580" s="140"/>
      <c r="AC1580" s="140"/>
      <c r="AD1580" s="141"/>
      <c r="AE1580" s="141"/>
      <c r="AF1580" s="141"/>
      <c r="AG1580"/>
      <c r="AH1580"/>
      <c r="AI1580"/>
      <c r="AJ1580"/>
      <c r="AK1580" s="141"/>
    </row>
    <row r="1581" spans="11:37" x14ac:dyDescent="0.25">
      <c r="K1581" s="139"/>
      <c r="L1581"/>
      <c r="M1581" s="139"/>
      <c r="N1581" s="139"/>
      <c r="O1581"/>
      <c r="P1581" s="139"/>
      <c r="Q1581" s="139"/>
      <c r="R1581"/>
      <c r="S1581" s="139"/>
      <c r="T1581" s="139"/>
      <c r="U1581"/>
      <c r="V1581"/>
      <c r="W1581" s="140"/>
      <c r="X1581" s="140"/>
      <c r="Y1581" s="140"/>
      <c r="Z1581" s="140"/>
      <c r="AA1581" s="140"/>
      <c r="AB1581" s="140"/>
      <c r="AC1581" s="140"/>
      <c r="AD1581" s="141"/>
      <c r="AE1581" s="141"/>
      <c r="AF1581" s="141"/>
      <c r="AG1581"/>
      <c r="AH1581"/>
      <c r="AI1581"/>
      <c r="AJ1581"/>
      <c r="AK1581" s="141"/>
    </row>
    <row r="1582" spans="11:37" x14ac:dyDescent="0.25">
      <c r="K1582" s="139"/>
      <c r="L1582"/>
      <c r="M1582" s="139"/>
      <c r="N1582" s="139"/>
      <c r="O1582"/>
      <c r="P1582" s="139"/>
      <c r="Q1582" s="139"/>
      <c r="R1582"/>
      <c r="S1582" s="139"/>
      <c r="T1582" s="139"/>
      <c r="U1582"/>
      <c r="V1582"/>
      <c r="W1582" s="140"/>
      <c r="X1582" s="140"/>
      <c r="Y1582" s="140"/>
      <c r="Z1582" s="140"/>
      <c r="AA1582" s="140"/>
      <c r="AB1582" s="140"/>
      <c r="AC1582" s="140"/>
      <c r="AD1582" s="141"/>
      <c r="AE1582" s="141"/>
      <c r="AF1582" s="141"/>
      <c r="AG1582"/>
      <c r="AH1582"/>
      <c r="AI1582"/>
      <c r="AJ1582"/>
      <c r="AK1582" s="141"/>
    </row>
    <row r="1583" spans="11:37" x14ac:dyDescent="0.25">
      <c r="K1583" s="139"/>
      <c r="L1583"/>
      <c r="M1583" s="139"/>
      <c r="N1583" s="139"/>
      <c r="O1583"/>
      <c r="P1583" s="139"/>
      <c r="Q1583" s="139"/>
      <c r="R1583"/>
      <c r="S1583" s="139"/>
      <c r="T1583" s="139"/>
      <c r="U1583"/>
      <c r="V1583"/>
      <c r="W1583" s="140"/>
      <c r="X1583" s="140"/>
      <c r="Y1583" s="140"/>
      <c r="Z1583" s="140"/>
      <c r="AA1583" s="140"/>
      <c r="AB1583" s="140"/>
      <c r="AC1583" s="140"/>
      <c r="AD1583" s="141"/>
      <c r="AE1583" s="141"/>
      <c r="AF1583" s="141"/>
      <c r="AG1583"/>
      <c r="AH1583"/>
      <c r="AI1583"/>
      <c r="AJ1583"/>
      <c r="AK1583" s="141"/>
    </row>
    <row r="1584" spans="11:37" x14ac:dyDescent="0.25">
      <c r="K1584" s="139"/>
      <c r="L1584"/>
      <c r="M1584" s="139"/>
      <c r="N1584" s="139"/>
      <c r="O1584"/>
      <c r="P1584" s="139"/>
      <c r="Q1584" s="139"/>
      <c r="R1584"/>
      <c r="S1584" s="139"/>
      <c r="T1584" s="139"/>
      <c r="U1584"/>
      <c r="V1584"/>
      <c r="W1584" s="140"/>
      <c r="X1584" s="140"/>
      <c r="Y1584" s="140"/>
      <c r="Z1584" s="140"/>
      <c r="AA1584" s="140"/>
      <c r="AB1584" s="140"/>
      <c r="AC1584" s="140"/>
      <c r="AD1584" s="141"/>
      <c r="AE1584" s="141"/>
      <c r="AF1584" s="141"/>
      <c r="AG1584"/>
      <c r="AH1584"/>
      <c r="AI1584"/>
      <c r="AJ1584"/>
      <c r="AK1584" s="141"/>
    </row>
    <row r="1585" spans="11:37" x14ac:dyDescent="0.25">
      <c r="K1585" s="139"/>
      <c r="L1585"/>
      <c r="M1585" s="139"/>
      <c r="N1585" s="139"/>
      <c r="O1585"/>
      <c r="P1585" s="139"/>
      <c r="Q1585" s="139"/>
      <c r="R1585"/>
      <c r="S1585" s="139"/>
      <c r="T1585" s="139"/>
      <c r="U1585"/>
      <c r="V1585"/>
      <c r="W1585" s="140"/>
      <c r="X1585" s="140"/>
      <c r="Y1585" s="140"/>
      <c r="Z1585" s="140"/>
      <c r="AA1585" s="140"/>
      <c r="AB1585" s="140"/>
      <c r="AC1585" s="140"/>
      <c r="AD1585" s="141"/>
      <c r="AE1585" s="141"/>
      <c r="AF1585" s="141"/>
      <c r="AG1585"/>
      <c r="AH1585"/>
      <c r="AI1585"/>
      <c r="AJ1585"/>
      <c r="AK1585" s="141"/>
    </row>
    <row r="1586" spans="11:37" x14ac:dyDescent="0.25">
      <c r="K1586" s="139"/>
      <c r="L1586"/>
      <c r="M1586" s="139"/>
      <c r="N1586" s="139"/>
      <c r="O1586"/>
      <c r="P1586" s="139"/>
      <c r="Q1586" s="139"/>
      <c r="R1586"/>
      <c r="S1586" s="139"/>
      <c r="T1586" s="139"/>
      <c r="U1586"/>
      <c r="V1586"/>
      <c r="W1586" s="140"/>
      <c r="X1586" s="140"/>
      <c r="Y1586" s="140"/>
      <c r="Z1586" s="140"/>
      <c r="AA1586" s="140"/>
      <c r="AB1586" s="140"/>
      <c r="AC1586" s="140"/>
      <c r="AD1586" s="141"/>
      <c r="AE1586" s="141"/>
      <c r="AF1586" s="141"/>
      <c r="AG1586"/>
      <c r="AH1586"/>
      <c r="AI1586"/>
      <c r="AJ1586"/>
      <c r="AK1586" s="141"/>
    </row>
    <row r="1587" spans="11:37" x14ac:dyDescent="0.25">
      <c r="K1587" s="139"/>
      <c r="L1587"/>
      <c r="M1587" s="139"/>
      <c r="N1587" s="139"/>
      <c r="O1587"/>
      <c r="P1587" s="139"/>
      <c r="Q1587" s="139"/>
      <c r="R1587"/>
      <c r="S1587" s="139"/>
      <c r="T1587" s="139"/>
      <c r="U1587"/>
      <c r="V1587"/>
      <c r="W1587" s="140"/>
      <c r="X1587" s="140"/>
      <c r="Y1587" s="140"/>
      <c r="Z1587" s="140"/>
      <c r="AA1587" s="140"/>
      <c r="AB1587" s="140"/>
      <c r="AC1587" s="140"/>
      <c r="AD1587" s="141"/>
      <c r="AE1587" s="141"/>
      <c r="AF1587" s="141"/>
      <c r="AG1587"/>
      <c r="AH1587"/>
      <c r="AI1587"/>
      <c r="AJ1587"/>
      <c r="AK1587" s="141"/>
    </row>
    <row r="1588" spans="11:37" x14ac:dyDescent="0.25">
      <c r="K1588" s="139"/>
      <c r="L1588"/>
      <c r="M1588" s="139"/>
      <c r="N1588" s="139"/>
      <c r="O1588"/>
      <c r="P1588" s="139"/>
      <c r="Q1588" s="139"/>
      <c r="R1588"/>
      <c r="S1588" s="139"/>
      <c r="T1588" s="139"/>
      <c r="U1588"/>
      <c r="V1588"/>
      <c r="W1588" s="140"/>
      <c r="X1588" s="140"/>
      <c r="Y1588" s="140"/>
      <c r="Z1588" s="140"/>
      <c r="AA1588" s="140"/>
      <c r="AB1588" s="140"/>
      <c r="AC1588" s="140"/>
      <c r="AD1588" s="141"/>
      <c r="AE1588" s="141"/>
      <c r="AF1588" s="141"/>
      <c r="AG1588"/>
      <c r="AH1588"/>
      <c r="AI1588"/>
      <c r="AJ1588"/>
      <c r="AK1588" s="141"/>
    </row>
    <row r="1589" spans="11:37" x14ac:dyDescent="0.25">
      <c r="K1589" s="139"/>
      <c r="L1589"/>
      <c r="M1589" s="139"/>
      <c r="N1589" s="139"/>
      <c r="O1589"/>
      <c r="P1589" s="139"/>
      <c r="Q1589" s="139"/>
      <c r="R1589"/>
      <c r="S1589" s="139"/>
      <c r="T1589" s="139"/>
      <c r="U1589"/>
      <c r="V1589"/>
      <c r="W1589" s="140"/>
      <c r="X1589" s="140"/>
      <c r="Y1589" s="140"/>
      <c r="Z1589" s="140"/>
      <c r="AA1589" s="140"/>
      <c r="AB1589" s="140"/>
      <c r="AC1589" s="140"/>
      <c r="AD1589" s="141"/>
      <c r="AE1589" s="141"/>
      <c r="AF1589" s="141"/>
      <c r="AG1589"/>
      <c r="AH1589"/>
      <c r="AI1589"/>
      <c r="AJ1589"/>
      <c r="AK1589" s="141"/>
    </row>
    <row r="1590" spans="11:37" x14ac:dyDescent="0.25">
      <c r="K1590" s="139"/>
      <c r="L1590"/>
      <c r="M1590" s="139"/>
      <c r="N1590" s="139"/>
      <c r="O1590"/>
      <c r="P1590" s="139"/>
      <c r="Q1590" s="139"/>
      <c r="R1590"/>
      <c r="S1590" s="139"/>
      <c r="T1590" s="139"/>
      <c r="U1590"/>
      <c r="V1590"/>
      <c r="W1590" s="140"/>
      <c r="X1590" s="140"/>
      <c r="Y1590" s="140"/>
      <c r="Z1590" s="140"/>
      <c r="AA1590" s="140"/>
      <c r="AB1590" s="140"/>
      <c r="AC1590" s="140"/>
      <c r="AD1590" s="141"/>
      <c r="AE1590" s="141"/>
      <c r="AF1590" s="141"/>
      <c r="AG1590"/>
      <c r="AH1590"/>
      <c r="AI1590"/>
      <c r="AJ1590"/>
      <c r="AK1590" s="141"/>
    </row>
    <row r="1591" spans="11:37" x14ac:dyDescent="0.25">
      <c r="K1591" s="139"/>
      <c r="L1591"/>
      <c r="M1591" s="139"/>
      <c r="N1591" s="139"/>
      <c r="O1591"/>
      <c r="P1591" s="139"/>
      <c r="Q1591" s="139"/>
      <c r="R1591"/>
      <c r="S1591" s="139"/>
      <c r="T1591" s="139"/>
      <c r="U1591"/>
      <c r="V1591"/>
      <c r="W1591" s="140"/>
      <c r="X1591" s="140"/>
      <c r="Y1591" s="140"/>
      <c r="Z1591" s="140"/>
      <c r="AA1591" s="140"/>
      <c r="AB1591" s="140"/>
      <c r="AC1591" s="140"/>
      <c r="AD1591" s="141"/>
      <c r="AE1591" s="141"/>
      <c r="AF1591" s="141"/>
      <c r="AG1591"/>
      <c r="AH1591"/>
      <c r="AI1591"/>
      <c r="AJ1591"/>
      <c r="AK1591" s="141"/>
    </row>
    <row r="1592" spans="11:37" x14ac:dyDescent="0.25">
      <c r="K1592" s="139"/>
      <c r="L1592"/>
      <c r="M1592" s="139"/>
      <c r="N1592" s="139"/>
      <c r="O1592"/>
      <c r="P1592" s="139"/>
      <c r="Q1592" s="139"/>
      <c r="R1592"/>
      <c r="S1592" s="139"/>
      <c r="T1592" s="139"/>
      <c r="U1592"/>
      <c r="V1592"/>
      <c r="W1592" s="140"/>
      <c r="X1592" s="140"/>
      <c r="Y1592" s="140"/>
      <c r="Z1592" s="140"/>
      <c r="AA1592" s="140"/>
      <c r="AB1592" s="140"/>
      <c r="AC1592" s="140"/>
      <c r="AD1592" s="141"/>
      <c r="AE1592" s="141"/>
      <c r="AF1592" s="141"/>
      <c r="AG1592"/>
      <c r="AH1592"/>
      <c r="AI1592"/>
      <c r="AJ1592"/>
      <c r="AK1592" s="141"/>
    </row>
    <row r="1593" spans="11:37" x14ac:dyDescent="0.25">
      <c r="K1593" s="139"/>
      <c r="L1593"/>
      <c r="M1593" s="139"/>
      <c r="N1593" s="139"/>
      <c r="O1593"/>
      <c r="P1593" s="139"/>
      <c r="Q1593" s="139"/>
      <c r="R1593"/>
      <c r="S1593" s="139"/>
      <c r="T1593" s="139"/>
      <c r="U1593"/>
      <c r="V1593"/>
      <c r="W1593" s="140"/>
      <c r="X1593" s="140"/>
      <c r="Y1593" s="140"/>
      <c r="Z1593" s="140"/>
      <c r="AA1593" s="140"/>
      <c r="AB1593" s="140"/>
      <c r="AC1593" s="140"/>
      <c r="AD1593" s="141"/>
      <c r="AE1593" s="141"/>
      <c r="AF1593" s="141"/>
      <c r="AG1593"/>
      <c r="AH1593"/>
      <c r="AI1593"/>
      <c r="AJ1593"/>
      <c r="AK1593" s="141"/>
    </row>
    <row r="1594" spans="11:37" x14ac:dyDescent="0.25">
      <c r="K1594" s="139"/>
      <c r="L1594"/>
      <c r="M1594" s="139"/>
      <c r="N1594" s="139"/>
      <c r="O1594"/>
      <c r="P1594" s="139"/>
      <c r="Q1594" s="139"/>
      <c r="R1594"/>
      <c r="S1594" s="139"/>
      <c r="T1594" s="139"/>
      <c r="U1594"/>
      <c r="V1594"/>
      <c r="W1594" s="140"/>
      <c r="X1594" s="140"/>
      <c r="Y1594" s="140"/>
      <c r="Z1594" s="140"/>
      <c r="AA1594" s="140"/>
      <c r="AB1594" s="140"/>
      <c r="AC1594" s="140"/>
      <c r="AD1594" s="141"/>
      <c r="AE1594" s="141"/>
      <c r="AF1594" s="141"/>
      <c r="AG1594"/>
      <c r="AH1594"/>
      <c r="AI1594"/>
      <c r="AJ1594"/>
      <c r="AK1594" s="141"/>
    </row>
    <row r="1595" spans="11:37" x14ac:dyDescent="0.25">
      <c r="K1595" s="139"/>
      <c r="L1595"/>
      <c r="M1595" s="139"/>
      <c r="N1595" s="139"/>
      <c r="O1595"/>
      <c r="P1595" s="139"/>
      <c r="Q1595" s="139"/>
      <c r="R1595"/>
      <c r="S1595" s="139"/>
      <c r="T1595" s="139"/>
      <c r="U1595"/>
      <c r="V1595"/>
      <c r="W1595" s="140"/>
      <c r="X1595" s="140"/>
      <c r="Y1595" s="140"/>
      <c r="Z1595" s="140"/>
      <c r="AA1595" s="140"/>
      <c r="AB1595" s="140"/>
      <c r="AC1595" s="140"/>
      <c r="AD1595" s="141"/>
      <c r="AE1595" s="141"/>
      <c r="AF1595" s="141"/>
      <c r="AG1595"/>
      <c r="AH1595"/>
      <c r="AI1595"/>
      <c r="AJ1595"/>
      <c r="AK1595" s="141"/>
    </row>
    <row r="1596" spans="11:37" x14ac:dyDescent="0.25">
      <c r="K1596" s="139"/>
      <c r="L1596"/>
      <c r="M1596" s="139"/>
      <c r="N1596" s="139"/>
      <c r="O1596"/>
      <c r="P1596" s="139"/>
      <c r="Q1596" s="139"/>
      <c r="R1596"/>
      <c r="S1596" s="139"/>
      <c r="T1596" s="139"/>
      <c r="U1596"/>
      <c r="V1596"/>
      <c r="W1596" s="140"/>
      <c r="X1596" s="140"/>
      <c r="Y1596" s="140"/>
      <c r="Z1596" s="140"/>
      <c r="AA1596" s="140"/>
      <c r="AB1596" s="140"/>
      <c r="AC1596" s="140"/>
      <c r="AD1596" s="141"/>
      <c r="AE1596" s="141"/>
      <c r="AF1596" s="141"/>
      <c r="AG1596"/>
      <c r="AH1596"/>
      <c r="AI1596"/>
      <c r="AJ1596"/>
      <c r="AK1596" s="141"/>
    </row>
    <row r="1597" spans="11:37" x14ac:dyDescent="0.25">
      <c r="K1597" s="139"/>
      <c r="L1597"/>
      <c r="M1597" s="139"/>
      <c r="N1597" s="139"/>
      <c r="O1597"/>
      <c r="P1597" s="139"/>
      <c r="Q1597" s="139"/>
      <c r="R1597"/>
      <c r="S1597" s="139"/>
      <c r="T1597" s="139"/>
      <c r="U1597"/>
      <c r="V1597"/>
      <c r="W1597" s="140"/>
      <c r="X1597" s="140"/>
      <c r="Y1597" s="140"/>
      <c r="Z1597" s="140"/>
      <c r="AA1597" s="140"/>
      <c r="AB1597" s="140"/>
      <c r="AC1597" s="140"/>
      <c r="AD1597" s="141"/>
      <c r="AE1597" s="141"/>
      <c r="AF1597" s="141"/>
      <c r="AG1597"/>
      <c r="AH1597"/>
      <c r="AI1597"/>
      <c r="AJ1597"/>
      <c r="AK1597" s="141"/>
    </row>
    <row r="1598" spans="11:37" x14ac:dyDescent="0.25">
      <c r="K1598" s="139"/>
      <c r="L1598"/>
      <c r="M1598" s="139"/>
      <c r="N1598" s="139"/>
      <c r="O1598"/>
      <c r="P1598" s="139"/>
      <c r="Q1598" s="139"/>
      <c r="R1598"/>
      <c r="S1598" s="139"/>
      <c r="T1598" s="139"/>
      <c r="U1598"/>
      <c r="V1598"/>
      <c r="W1598" s="140"/>
      <c r="X1598" s="140"/>
      <c r="Y1598" s="140"/>
      <c r="Z1598" s="140"/>
      <c r="AA1598" s="140"/>
      <c r="AB1598" s="140"/>
      <c r="AC1598" s="140"/>
      <c r="AD1598" s="141"/>
      <c r="AE1598" s="141"/>
      <c r="AF1598" s="141"/>
      <c r="AG1598"/>
      <c r="AH1598"/>
      <c r="AI1598"/>
      <c r="AJ1598"/>
      <c r="AK1598" s="141"/>
    </row>
    <row r="1599" spans="11:37" x14ac:dyDescent="0.25">
      <c r="K1599" s="139"/>
      <c r="L1599"/>
      <c r="M1599" s="139"/>
      <c r="N1599" s="139"/>
      <c r="O1599"/>
      <c r="P1599" s="139"/>
      <c r="Q1599" s="139"/>
      <c r="R1599"/>
      <c r="S1599" s="139"/>
      <c r="T1599" s="139"/>
      <c r="U1599"/>
      <c r="V1599"/>
      <c r="W1599" s="140"/>
      <c r="X1599" s="140"/>
      <c r="Y1599" s="140"/>
      <c r="Z1599" s="140"/>
      <c r="AA1599" s="140"/>
      <c r="AB1599" s="140"/>
      <c r="AC1599" s="140"/>
      <c r="AD1599" s="141"/>
      <c r="AE1599" s="141"/>
      <c r="AF1599" s="141"/>
      <c r="AG1599"/>
      <c r="AH1599"/>
      <c r="AI1599"/>
      <c r="AJ1599"/>
      <c r="AK1599" s="141"/>
    </row>
    <row r="1600" spans="11:37" x14ac:dyDescent="0.25">
      <c r="K1600" s="139"/>
      <c r="L1600"/>
      <c r="M1600" s="139"/>
      <c r="N1600" s="139"/>
      <c r="O1600"/>
      <c r="P1600" s="139"/>
      <c r="Q1600" s="139"/>
      <c r="R1600"/>
      <c r="S1600" s="139"/>
      <c r="T1600" s="139"/>
      <c r="U1600"/>
      <c r="V1600"/>
      <c r="W1600" s="140"/>
      <c r="X1600" s="140"/>
      <c r="Y1600" s="140"/>
      <c r="Z1600" s="140"/>
      <c r="AA1600" s="140"/>
      <c r="AB1600" s="140"/>
      <c r="AC1600" s="140"/>
      <c r="AD1600" s="141"/>
      <c r="AE1600" s="141"/>
      <c r="AF1600" s="141"/>
      <c r="AG1600"/>
      <c r="AH1600"/>
      <c r="AI1600"/>
      <c r="AJ1600"/>
      <c r="AK1600" s="141"/>
    </row>
    <row r="1601" spans="11:37" x14ac:dyDescent="0.25">
      <c r="K1601" s="139"/>
      <c r="L1601"/>
      <c r="M1601" s="139"/>
      <c r="N1601" s="139"/>
      <c r="O1601"/>
      <c r="P1601" s="139"/>
      <c r="Q1601" s="139"/>
      <c r="R1601"/>
      <c r="S1601" s="139"/>
      <c r="T1601" s="139"/>
      <c r="U1601"/>
      <c r="V1601"/>
      <c r="W1601" s="140"/>
      <c r="X1601" s="140"/>
      <c r="Y1601" s="140"/>
      <c r="Z1601" s="140"/>
      <c r="AA1601" s="140"/>
      <c r="AB1601" s="140"/>
      <c r="AC1601" s="140"/>
      <c r="AD1601" s="141"/>
      <c r="AE1601" s="141"/>
      <c r="AF1601" s="141"/>
      <c r="AG1601"/>
      <c r="AH1601"/>
      <c r="AI1601"/>
      <c r="AJ1601"/>
      <c r="AK1601" s="141"/>
    </row>
    <row r="1602" spans="11:37" x14ac:dyDescent="0.25">
      <c r="K1602" s="139"/>
      <c r="L1602"/>
      <c r="M1602" s="139"/>
      <c r="N1602" s="139"/>
      <c r="O1602"/>
      <c r="P1602" s="139"/>
      <c r="Q1602" s="139"/>
      <c r="R1602"/>
      <c r="S1602" s="139"/>
      <c r="T1602" s="139"/>
      <c r="U1602"/>
      <c r="V1602"/>
      <c r="W1602" s="140"/>
      <c r="X1602" s="140"/>
      <c r="Y1602" s="140"/>
      <c r="Z1602" s="140"/>
      <c r="AA1602" s="140"/>
      <c r="AB1602" s="140"/>
      <c r="AC1602" s="140"/>
      <c r="AD1602" s="141"/>
      <c r="AE1602" s="141"/>
      <c r="AF1602" s="141"/>
      <c r="AG1602"/>
      <c r="AH1602"/>
      <c r="AI1602"/>
      <c r="AJ1602"/>
      <c r="AK1602" s="141"/>
    </row>
    <row r="1603" spans="11:37" x14ac:dyDescent="0.25">
      <c r="K1603" s="139"/>
      <c r="L1603"/>
      <c r="M1603" s="139"/>
      <c r="N1603" s="139"/>
      <c r="O1603"/>
      <c r="P1603" s="139"/>
      <c r="Q1603" s="139"/>
      <c r="R1603"/>
      <c r="S1603" s="139"/>
      <c r="T1603" s="139"/>
      <c r="U1603"/>
      <c r="V1603"/>
      <c r="W1603" s="140"/>
      <c r="X1603" s="140"/>
      <c r="Y1603" s="140"/>
      <c r="Z1603" s="140"/>
      <c r="AA1603" s="140"/>
      <c r="AB1603" s="140"/>
      <c r="AC1603" s="140"/>
      <c r="AD1603" s="141"/>
      <c r="AE1603" s="141"/>
      <c r="AF1603" s="141"/>
      <c r="AG1603"/>
      <c r="AH1603"/>
      <c r="AI1603"/>
      <c r="AJ1603"/>
      <c r="AK1603" s="141"/>
    </row>
    <row r="1604" spans="11:37" x14ac:dyDescent="0.25">
      <c r="K1604" s="139"/>
      <c r="L1604"/>
      <c r="M1604" s="139"/>
      <c r="N1604" s="139"/>
      <c r="O1604"/>
      <c r="P1604" s="139"/>
      <c r="Q1604" s="139"/>
      <c r="R1604"/>
      <c r="S1604" s="139"/>
      <c r="T1604" s="139"/>
      <c r="U1604"/>
      <c r="V1604"/>
      <c r="W1604" s="140"/>
      <c r="X1604" s="140"/>
      <c r="Y1604" s="140"/>
      <c r="Z1604" s="140"/>
      <c r="AA1604" s="140"/>
      <c r="AB1604" s="140"/>
      <c r="AC1604" s="140"/>
      <c r="AD1604" s="141"/>
      <c r="AE1604" s="141"/>
      <c r="AF1604" s="141"/>
      <c r="AG1604"/>
      <c r="AH1604"/>
      <c r="AI1604"/>
      <c r="AJ1604"/>
      <c r="AK1604" s="141"/>
    </row>
    <row r="1605" spans="11:37" x14ac:dyDescent="0.25">
      <c r="K1605" s="139"/>
      <c r="L1605"/>
      <c r="M1605" s="139"/>
      <c r="N1605" s="139"/>
      <c r="O1605"/>
      <c r="P1605" s="139"/>
      <c r="Q1605" s="139"/>
      <c r="R1605"/>
      <c r="S1605" s="139"/>
      <c r="T1605" s="139"/>
      <c r="U1605"/>
      <c r="V1605"/>
      <c r="W1605" s="140"/>
      <c r="X1605" s="140"/>
      <c r="Y1605" s="140"/>
      <c r="Z1605" s="140"/>
      <c r="AA1605" s="140"/>
      <c r="AB1605" s="140"/>
      <c r="AC1605" s="140"/>
      <c r="AD1605" s="141"/>
      <c r="AE1605" s="141"/>
      <c r="AF1605" s="141"/>
      <c r="AG1605"/>
      <c r="AH1605"/>
      <c r="AI1605"/>
      <c r="AJ1605"/>
      <c r="AK1605" s="141"/>
    </row>
    <row r="1606" spans="11:37" x14ac:dyDescent="0.25">
      <c r="K1606" s="139"/>
      <c r="L1606"/>
      <c r="M1606" s="139"/>
      <c r="N1606" s="139"/>
      <c r="O1606"/>
      <c r="P1606" s="139"/>
      <c r="Q1606" s="139"/>
      <c r="R1606"/>
      <c r="S1606" s="139"/>
      <c r="T1606" s="139"/>
      <c r="U1606"/>
      <c r="V1606"/>
      <c r="W1606" s="140"/>
      <c r="X1606" s="140"/>
      <c r="Y1606" s="140"/>
      <c r="Z1606" s="140"/>
      <c r="AA1606" s="140"/>
      <c r="AB1606" s="140"/>
      <c r="AC1606" s="140"/>
      <c r="AD1606" s="141"/>
      <c r="AE1606" s="141"/>
      <c r="AF1606" s="141"/>
      <c r="AG1606"/>
      <c r="AH1606"/>
      <c r="AI1606"/>
      <c r="AJ1606"/>
      <c r="AK1606" s="141"/>
    </row>
    <row r="1607" spans="11:37" x14ac:dyDescent="0.25">
      <c r="K1607" s="139"/>
      <c r="L1607"/>
      <c r="M1607" s="139"/>
      <c r="N1607" s="139"/>
      <c r="O1607"/>
      <c r="P1607" s="139"/>
      <c r="Q1607" s="139"/>
      <c r="R1607"/>
      <c r="S1607" s="139"/>
      <c r="T1607" s="139"/>
      <c r="U1607"/>
      <c r="V1607"/>
      <c r="W1607" s="140"/>
      <c r="X1607" s="140"/>
      <c r="Y1607" s="140"/>
      <c r="Z1607" s="140"/>
      <c r="AA1607" s="140"/>
      <c r="AB1607" s="140"/>
      <c r="AC1607" s="140"/>
      <c r="AD1607" s="141"/>
      <c r="AE1607" s="141"/>
      <c r="AF1607" s="141"/>
      <c r="AG1607"/>
      <c r="AH1607"/>
      <c r="AI1607"/>
      <c r="AJ1607"/>
      <c r="AK1607" s="141"/>
    </row>
    <row r="1608" spans="11:37" x14ac:dyDescent="0.25">
      <c r="K1608" s="139"/>
      <c r="L1608"/>
      <c r="M1608" s="139"/>
      <c r="N1608" s="139"/>
      <c r="O1608"/>
      <c r="P1608" s="139"/>
      <c r="Q1608" s="139"/>
      <c r="R1608"/>
      <c r="S1608" s="139"/>
      <c r="T1608" s="139"/>
      <c r="U1608"/>
      <c r="V1608"/>
      <c r="W1608" s="140"/>
      <c r="X1608" s="140"/>
      <c r="Y1608" s="140"/>
      <c r="Z1608" s="140"/>
      <c r="AA1608" s="140"/>
      <c r="AB1608" s="140"/>
      <c r="AC1608" s="140"/>
      <c r="AD1608" s="141"/>
      <c r="AE1608" s="141"/>
      <c r="AF1608" s="141"/>
      <c r="AG1608"/>
      <c r="AH1608"/>
      <c r="AI1608"/>
      <c r="AJ1608"/>
      <c r="AK1608" s="141"/>
    </row>
    <row r="1609" spans="11:37" x14ac:dyDescent="0.25">
      <c r="K1609" s="139"/>
      <c r="L1609"/>
      <c r="M1609" s="139"/>
      <c r="N1609" s="139"/>
      <c r="O1609"/>
      <c r="P1609" s="139"/>
      <c r="Q1609" s="139"/>
      <c r="R1609"/>
      <c r="S1609" s="139"/>
      <c r="T1609" s="139"/>
      <c r="U1609"/>
      <c r="V1609"/>
      <c r="W1609" s="140"/>
      <c r="X1609" s="140"/>
      <c r="Y1609" s="140"/>
      <c r="Z1609" s="140"/>
      <c r="AA1609" s="140"/>
      <c r="AB1609" s="140"/>
      <c r="AC1609" s="140"/>
      <c r="AD1609" s="141"/>
      <c r="AE1609" s="141"/>
      <c r="AF1609" s="141"/>
      <c r="AG1609"/>
      <c r="AH1609"/>
      <c r="AI1609"/>
      <c r="AJ1609"/>
      <c r="AK1609" s="141"/>
    </row>
    <row r="1610" spans="11:37" x14ac:dyDescent="0.25">
      <c r="K1610" s="139"/>
      <c r="L1610"/>
      <c r="M1610" s="139"/>
      <c r="N1610" s="139"/>
      <c r="O1610"/>
      <c r="P1610" s="139"/>
      <c r="Q1610" s="139"/>
      <c r="R1610"/>
      <c r="S1610" s="139"/>
      <c r="T1610" s="139"/>
      <c r="U1610"/>
      <c r="V1610"/>
      <c r="W1610" s="140"/>
      <c r="X1610" s="140"/>
      <c r="Y1610" s="140"/>
      <c r="Z1610" s="140"/>
      <c r="AA1610" s="140"/>
      <c r="AB1610" s="140"/>
      <c r="AC1610" s="140"/>
      <c r="AD1610" s="141"/>
      <c r="AE1610" s="141"/>
      <c r="AF1610" s="141"/>
      <c r="AG1610"/>
      <c r="AH1610"/>
      <c r="AI1610"/>
      <c r="AJ1610"/>
      <c r="AK1610" s="141"/>
    </row>
    <row r="1611" spans="11:37" x14ac:dyDescent="0.25">
      <c r="K1611" s="139"/>
      <c r="L1611"/>
      <c r="M1611" s="139"/>
      <c r="N1611" s="139"/>
      <c r="O1611"/>
      <c r="P1611" s="139"/>
      <c r="Q1611" s="139"/>
      <c r="R1611"/>
      <c r="S1611" s="139"/>
      <c r="T1611" s="139"/>
      <c r="U1611"/>
      <c r="V1611"/>
      <c r="W1611" s="140"/>
      <c r="X1611" s="140"/>
      <c r="Y1611" s="140"/>
      <c r="Z1611" s="140"/>
      <c r="AA1611" s="140"/>
      <c r="AB1611" s="140"/>
      <c r="AC1611" s="140"/>
      <c r="AD1611" s="141"/>
      <c r="AE1611" s="141"/>
      <c r="AF1611" s="141"/>
      <c r="AG1611"/>
      <c r="AH1611"/>
      <c r="AI1611"/>
      <c r="AJ1611"/>
      <c r="AK1611" s="141"/>
    </row>
    <row r="1612" spans="11:37" x14ac:dyDescent="0.25">
      <c r="K1612" s="139"/>
      <c r="L1612"/>
      <c r="M1612" s="139"/>
      <c r="N1612" s="139"/>
      <c r="O1612"/>
      <c r="P1612" s="139"/>
      <c r="Q1612" s="139"/>
      <c r="R1612"/>
      <c r="S1612" s="139"/>
      <c r="T1612" s="139"/>
      <c r="U1612"/>
      <c r="V1612"/>
      <c r="W1612" s="140"/>
      <c r="X1612" s="140"/>
      <c r="Y1612" s="140"/>
      <c r="Z1612" s="140"/>
      <c r="AA1612" s="140"/>
      <c r="AB1612" s="140"/>
      <c r="AC1612" s="140"/>
      <c r="AD1612" s="141"/>
      <c r="AE1612" s="141"/>
      <c r="AF1612" s="141"/>
      <c r="AG1612"/>
      <c r="AH1612"/>
      <c r="AI1612"/>
      <c r="AJ1612"/>
      <c r="AK1612" s="141"/>
    </row>
    <row r="1613" spans="11:37" x14ac:dyDescent="0.25">
      <c r="K1613" s="139"/>
      <c r="L1613"/>
      <c r="M1613" s="139"/>
      <c r="N1613" s="139"/>
      <c r="O1613"/>
      <c r="P1613" s="139"/>
      <c r="Q1613" s="139"/>
      <c r="R1613"/>
      <c r="S1613" s="139"/>
      <c r="T1613" s="139"/>
      <c r="U1613"/>
      <c r="V1613"/>
      <c r="W1613" s="140"/>
      <c r="X1613" s="140"/>
      <c r="Y1613" s="140"/>
      <c r="Z1613" s="140"/>
      <c r="AA1613" s="140"/>
      <c r="AB1613" s="140"/>
      <c r="AC1613" s="140"/>
      <c r="AD1613" s="141"/>
      <c r="AE1613" s="141"/>
      <c r="AF1613" s="141"/>
      <c r="AG1613"/>
      <c r="AH1613"/>
      <c r="AI1613"/>
      <c r="AJ1613"/>
      <c r="AK1613" s="141"/>
    </row>
    <row r="1614" spans="11:37" x14ac:dyDescent="0.25">
      <c r="K1614" s="139"/>
      <c r="L1614"/>
      <c r="M1614" s="139"/>
      <c r="N1614" s="139"/>
      <c r="O1614"/>
      <c r="P1614" s="139"/>
      <c r="Q1614" s="139"/>
      <c r="R1614"/>
      <c r="S1614" s="139"/>
      <c r="T1614" s="139"/>
      <c r="U1614"/>
      <c r="V1614"/>
      <c r="W1614" s="140"/>
      <c r="X1614" s="140"/>
      <c r="Y1614" s="140"/>
      <c r="Z1614" s="140"/>
      <c r="AA1614" s="140"/>
      <c r="AB1614" s="140"/>
      <c r="AC1614" s="140"/>
      <c r="AD1614" s="141"/>
      <c r="AE1614" s="141"/>
      <c r="AF1614" s="141"/>
      <c r="AG1614"/>
      <c r="AH1614"/>
      <c r="AI1614"/>
      <c r="AJ1614"/>
      <c r="AK1614" s="141"/>
    </row>
    <row r="1615" spans="11:37" x14ac:dyDescent="0.25">
      <c r="K1615" s="139"/>
      <c r="L1615"/>
      <c r="M1615" s="139"/>
      <c r="N1615" s="139"/>
      <c r="O1615"/>
      <c r="P1615" s="139"/>
      <c r="Q1615" s="139"/>
      <c r="R1615"/>
      <c r="S1615" s="139"/>
      <c r="T1615" s="139"/>
      <c r="U1615"/>
      <c r="V1615"/>
      <c r="W1615" s="140"/>
      <c r="X1615" s="140"/>
      <c r="Y1615" s="140"/>
      <c r="Z1615" s="140"/>
      <c r="AA1615" s="140"/>
      <c r="AB1615" s="140"/>
      <c r="AC1615" s="140"/>
      <c r="AD1615" s="141"/>
      <c r="AE1615" s="141"/>
      <c r="AF1615" s="141"/>
      <c r="AG1615"/>
      <c r="AH1615"/>
      <c r="AI1615"/>
      <c r="AJ1615"/>
      <c r="AK1615" s="141"/>
    </row>
    <row r="1616" spans="11:37" x14ac:dyDescent="0.25">
      <c r="K1616" s="139"/>
      <c r="L1616"/>
      <c r="M1616" s="139"/>
      <c r="N1616" s="139"/>
      <c r="O1616"/>
      <c r="P1616" s="139"/>
      <c r="Q1616" s="139"/>
      <c r="R1616"/>
      <c r="S1616" s="139"/>
      <c r="T1616" s="139"/>
      <c r="U1616"/>
      <c r="V1616"/>
      <c r="W1616" s="140"/>
      <c r="X1616" s="140"/>
      <c r="Y1616" s="140"/>
      <c r="Z1616" s="140"/>
      <c r="AA1616" s="140"/>
      <c r="AB1616" s="140"/>
      <c r="AC1616" s="140"/>
      <c r="AD1616" s="141"/>
      <c r="AE1616" s="141"/>
      <c r="AF1616" s="141"/>
      <c r="AG1616"/>
      <c r="AH1616"/>
      <c r="AI1616"/>
      <c r="AJ1616"/>
      <c r="AK1616" s="141"/>
    </row>
    <row r="1617" spans="11:37" x14ac:dyDescent="0.25">
      <c r="K1617" s="139"/>
      <c r="L1617"/>
      <c r="M1617" s="139"/>
      <c r="N1617" s="139"/>
      <c r="O1617"/>
      <c r="P1617" s="139"/>
      <c r="Q1617" s="139"/>
      <c r="R1617"/>
      <c r="S1617" s="139"/>
      <c r="T1617" s="139"/>
      <c r="U1617"/>
      <c r="V1617"/>
      <c r="W1617" s="140"/>
      <c r="X1617" s="140"/>
      <c r="Y1617" s="140"/>
      <c r="Z1617" s="140"/>
      <c r="AA1617" s="140"/>
      <c r="AB1617" s="140"/>
      <c r="AC1617" s="140"/>
      <c r="AD1617" s="141"/>
      <c r="AE1617" s="141"/>
      <c r="AF1617" s="141"/>
      <c r="AG1617"/>
      <c r="AH1617"/>
      <c r="AI1617"/>
      <c r="AJ1617"/>
      <c r="AK1617" s="141"/>
    </row>
    <row r="1618" spans="11:37" x14ac:dyDescent="0.25">
      <c r="K1618" s="139"/>
      <c r="L1618"/>
      <c r="M1618" s="139"/>
      <c r="N1618" s="139"/>
      <c r="O1618"/>
      <c r="P1618" s="139"/>
      <c r="Q1618" s="139"/>
      <c r="R1618"/>
      <c r="S1618" s="139"/>
      <c r="T1618" s="139"/>
      <c r="U1618"/>
      <c r="V1618"/>
      <c r="W1618" s="140"/>
      <c r="X1618" s="140"/>
      <c r="Y1618" s="140"/>
      <c r="Z1618" s="140"/>
      <c r="AA1618" s="140"/>
      <c r="AB1618" s="140"/>
      <c r="AC1618" s="140"/>
      <c r="AD1618" s="141"/>
      <c r="AE1618" s="141"/>
      <c r="AF1618" s="141"/>
      <c r="AG1618"/>
      <c r="AH1618"/>
      <c r="AI1618"/>
      <c r="AJ1618"/>
      <c r="AK1618" s="141"/>
    </row>
    <row r="1619" spans="11:37" x14ac:dyDescent="0.25">
      <c r="K1619" s="139"/>
      <c r="L1619"/>
      <c r="M1619" s="139"/>
      <c r="N1619" s="139"/>
      <c r="O1619"/>
      <c r="P1619" s="139"/>
      <c r="Q1619" s="139"/>
      <c r="R1619"/>
      <c r="S1619" s="139"/>
      <c r="T1619" s="139"/>
      <c r="U1619"/>
      <c r="V1619"/>
      <c r="W1619" s="140"/>
      <c r="X1619" s="140"/>
      <c r="Y1619" s="140"/>
      <c r="Z1619" s="140"/>
      <c r="AA1619" s="140"/>
      <c r="AB1619" s="140"/>
      <c r="AC1619" s="140"/>
      <c r="AD1619" s="141"/>
      <c r="AE1619" s="141"/>
      <c r="AF1619" s="141"/>
      <c r="AG1619"/>
      <c r="AH1619"/>
      <c r="AI1619"/>
      <c r="AJ1619"/>
      <c r="AK1619" s="141"/>
    </row>
    <row r="1620" spans="11:37" x14ac:dyDescent="0.25">
      <c r="K1620" s="139"/>
      <c r="L1620"/>
      <c r="M1620" s="139"/>
      <c r="N1620" s="139"/>
      <c r="O1620"/>
      <c r="P1620" s="139"/>
      <c r="Q1620" s="139"/>
      <c r="R1620"/>
      <c r="S1620" s="139"/>
      <c r="T1620" s="139"/>
      <c r="U1620"/>
      <c r="V1620"/>
      <c r="W1620" s="140"/>
      <c r="X1620" s="140"/>
      <c r="Y1620" s="140"/>
      <c r="Z1620" s="140"/>
      <c r="AA1620" s="140"/>
      <c r="AB1620" s="140"/>
      <c r="AC1620" s="140"/>
      <c r="AD1620" s="141"/>
      <c r="AE1620" s="141"/>
      <c r="AF1620" s="141"/>
      <c r="AG1620"/>
      <c r="AH1620"/>
      <c r="AI1620"/>
      <c r="AJ1620"/>
      <c r="AK1620" s="141"/>
    </row>
    <row r="1621" spans="11:37" x14ac:dyDescent="0.25">
      <c r="K1621" s="139"/>
      <c r="L1621"/>
      <c r="M1621" s="139"/>
      <c r="N1621" s="139"/>
      <c r="O1621"/>
      <c r="P1621" s="139"/>
      <c r="Q1621" s="139"/>
      <c r="R1621"/>
      <c r="S1621" s="139"/>
      <c r="T1621" s="139"/>
      <c r="U1621"/>
      <c r="V1621"/>
      <c r="W1621" s="140"/>
      <c r="X1621" s="140"/>
      <c r="Y1621" s="140"/>
      <c r="Z1621" s="140"/>
      <c r="AA1621" s="140"/>
      <c r="AB1621" s="140"/>
      <c r="AC1621" s="140"/>
      <c r="AD1621" s="141"/>
      <c r="AE1621" s="141"/>
      <c r="AF1621" s="141"/>
      <c r="AG1621"/>
      <c r="AH1621"/>
      <c r="AI1621"/>
      <c r="AJ1621"/>
      <c r="AK1621" s="141"/>
    </row>
    <row r="1622" spans="11:37" x14ac:dyDescent="0.25">
      <c r="K1622" s="139"/>
      <c r="L1622"/>
      <c r="M1622" s="139"/>
      <c r="N1622" s="139"/>
      <c r="O1622"/>
      <c r="P1622" s="139"/>
      <c r="Q1622" s="139"/>
      <c r="R1622"/>
      <c r="S1622" s="139"/>
      <c r="T1622" s="139"/>
      <c r="U1622"/>
      <c r="V1622"/>
      <c r="W1622" s="140"/>
      <c r="X1622" s="140"/>
      <c r="Y1622" s="140"/>
      <c r="Z1622" s="140"/>
      <c r="AA1622" s="140"/>
      <c r="AB1622" s="140"/>
      <c r="AC1622" s="140"/>
      <c r="AD1622" s="141"/>
      <c r="AE1622" s="141"/>
      <c r="AF1622" s="141"/>
      <c r="AG1622"/>
      <c r="AH1622"/>
      <c r="AI1622"/>
      <c r="AJ1622"/>
      <c r="AK1622" s="141"/>
    </row>
    <row r="1623" spans="11:37" x14ac:dyDescent="0.25">
      <c r="K1623" s="139"/>
      <c r="L1623"/>
      <c r="M1623" s="139"/>
      <c r="N1623" s="139"/>
      <c r="O1623"/>
      <c r="P1623" s="139"/>
      <c r="Q1623" s="139"/>
      <c r="R1623"/>
      <c r="S1623" s="139"/>
      <c r="T1623" s="139"/>
      <c r="U1623"/>
      <c r="V1623"/>
      <c r="W1623" s="140"/>
      <c r="X1623" s="140"/>
      <c r="Y1623" s="140"/>
      <c r="Z1623" s="140"/>
      <c r="AA1623" s="140"/>
      <c r="AB1623" s="140"/>
      <c r="AC1623" s="140"/>
      <c r="AD1623" s="141"/>
      <c r="AE1623" s="141"/>
      <c r="AF1623" s="141"/>
      <c r="AG1623"/>
      <c r="AH1623"/>
      <c r="AI1623"/>
      <c r="AJ1623"/>
      <c r="AK1623" s="141"/>
    </row>
    <row r="1624" spans="11:37" x14ac:dyDescent="0.25">
      <c r="K1624" s="139"/>
      <c r="L1624"/>
      <c r="M1624" s="139"/>
      <c r="N1624" s="139"/>
      <c r="O1624"/>
      <c r="P1624" s="139"/>
      <c r="Q1624" s="139"/>
      <c r="R1624"/>
      <c r="S1624" s="139"/>
      <c r="T1624" s="139"/>
      <c r="U1624"/>
      <c r="V1624"/>
      <c r="W1624" s="140"/>
      <c r="X1624" s="140"/>
      <c r="Y1624" s="140"/>
      <c r="Z1624" s="140"/>
      <c r="AA1624" s="140"/>
      <c r="AB1624" s="140"/>
      <c r="AC1624" s="140"/>
      <c r="AD1624" s="141"/>
      <c r="AE1624" s="141"/>
      <c r="AF1624" s="141"/>
      <c r="AG1624"/>
      <c r="AH1624"/>
      <c r="AI1624"/>
      <c r="AJ1624"/>
      <c r="AK1624" s="141"/>
    </row>
    <row r="1625" spans="11:37" x14ac:dyDescent="0.25">
      <c r="K1625" s="139"/>
      <c r="L1625"/>
      <c r="M1625" s="139"/>
      <c r="N1625" s="139"/>
      <c r="O1625"/>
      <c r="P1625" s="139"/>
      <c r="Q1625" s="139"/>
      <c r="R1625"/>
      <c r="S1625" s="139"/>
      <c r="T1625" s="139"/>
      <c r="U1625"/>
      <c r="V1625"/>
      <c r="W1625" s="140"/>
      <c r="X1625" s="140"/>
      <c r="Y1625" s="140"/>
      <c r="Z1625" s="140"/>
      <c r="AA1625" s="140"/>
      <c r="AB1625" s="140"/>
      <c r="AC1625" s="140"/>
      <c r="AD1625" s="141"/>
      <c r="AE1625" s="141"/>
      <c r="AF1625" s="141"/>
      <c r="AG1625"/>
      <c r="AH1625"/>
      <c r="AI1625"/>
      <c r="AJ1625"/>
      <c r="AK1625" s="141"/>
    </row>
    <row r="1626" spans="11:37" x14ac:dyDescent="0.25">
      <c r="K1626" s="139"/>
      <c r="L1626"/>
      <c r="M1626" s="139"/>
      <c r="N1626" s="139"/>
      <c r="O1626"/>
      <c r="P1626" s="139"/>
      <c r="Q1626" s="139"/>
      <c r="R1626"/>
      <c r="S1626" s="139"/>
      <c r="T1626" s="139"/>
      <c r="U1626"/>
      <c r="V1626"/>
      <c r="W1626" s="140"/>
      <c r="X1626" s="140"/>
      <c r="Y1626" s="140"/>
      <c r="Z1626" s="140"/>
      <c r="AA1626" s="140"/>
      <c r="AB1626" s="140"/>
      <c r="AC1626" s="140"/>
      <c r="AD1626" s="141"/>
      <c r="AE1626" s="141"/>
      <c r="AF1626" s="141"/>
      <c r="AG1626"/>
      <c r="AH1626"/>
      <c r="AI1626"/>
      <c r="AJ1626"/>
      <c r="AK1626" s="141"/>
    </row>
    <row r="1627" spans="11:37" x14ac:dyDescent="0.25">
      <c r="K1627" s="139"/>
      <c r="L1627"/>
      <c r="M1627" s="139"/>
      <c r="N1627" s="139"/>
      <c r="O1627"/>
      <c r="P1627" s="139"/>
      <c r="Q1627" s="139"/>
      <c r="R1627"/>
      <c r="S1627" s="139"/>
      <c r="T1627" s="139"/>
      <c r="U1627"/>
      <c r="V1627"/>
      <c r="W1627" s="140"/>
      <c r="X1627" s="140"/>
      <c r="Y1627" s="140"/>
      <c r="Z1627" s="140"/>
      <c r="AA1627" s="140"/>
      <c r="AB1627" s="140"/>
      <c r="AC1627" s="140"/>
      <c r="AD1627" s="141"/>
      <c r="AE1627" s="141"/>
      <c r="AF1627" s="141"/>
      <c r="AG1627"/>
      <c r="AH1627"/>
      <c r="AI1627"/>
      <c r="AJ1627"/>
      <c r="AK1627" s="141"/>
    </row>
    <row r="1628" spans="11:37" x14ac:dyDescent="0.25">
      <c r="K1628" s="139"/>
      <c r="L1628"/>
      <c r="M1628" s="139"/>
      <c r="N1628" s="139"/>
      <c r="O1628"/>
      <c r="P1628" s="139"/>
      <c r="Q1628" s="139"/>
      <c r="R1628"/>
      <c r="S1628" s="139"/>
      <c r="T1628" s="139"/>
      <c r="U1628"/>
      <c r="V1628"/>
      <c r="W1628" s="140"/>
      <c r="X1628" s="140"/>
      <c r="Y1628" s="140"/>
      <c r="Z1628" s="140"/>
      <c r="AA1628" s="140"/>
      <c r="AB1628" s="140"/>
      <c r="AC1628" s="140"/>
      <c r="AD1628" s="141"/>
      <c r="AE1628" s="141"/>
      <c r="AF1628" s="141"/>
      <c r="AG1628"/>
      <c r="AH1628"/>
      <c r="AI1628"/>
      <c r="AJ1628"/>
      <c r="AK1628" s="141"/>
    </row>
    <row r="1629" spans="11:37" x14ac:dyDescent="0.25">
      <c r="K1629" s="139"/>
      <c r="L1629"/>
      <c r="M1629" s="139"/>
      <c r="N1629" s="139"/>
      <c r="O1629"/>
      <c r="P1629" s="139"/>
      <c r="Q1629" s="139"/>
      <c r="R1629"/>
      <c r="S1629" s="139"/>
      <c r="T1629" s="139"/>
      <c r="U1629"/>
      <c r="V1629"/>
      <c r="W1629" s="140"/>
      <c r="X1629" s="140"/>
      <c r="Y1629" s="140"/>
      <c r="Z1629" s="140"/>
      <c r="AA1629" s="140"/>
      <c r="AB1629" s="140"/>
      <c r="AC1629" s="140"/>
      <c r="AD1629" s="141"/>
      <c r="AE1629" s="141"/>
      <c r="AF1629" s="141"/>
      <c r="AG1629"/>
      <c r="AH1629"/>
      <c r="AI1629"/>
      <c r="AJ1629"/>
      <c r="AK1629" s="141"/>
    </row>
    <row r="1630" spans="11:37" x14ac:dyDescent="0.25">
      <c r="K1630" s="139"/>
      <c r="L1630"/>
      <c r="M1630" s="139"/>
      <c r="N1630" s="139"/>
      <c r="O1630"/>
      <c r="P1630" s="139"/>
      <c r="Q1630" s="139"/>
      <c r="R1630"/>
      <c r="S1630" s="139"/>
      <c r="T1630" s="139"/>
      <c r="U1630"/>
      <c r="V1630"/>
      <c r="W1630" s="140"/>
      <c r="X1630" s="140"/>
      <c r="Y1630" s="140"/>
      <c r="Z1630" s="140"/>
      <c r="AA1630" s="140"/>
      <c r="AB1630" s="140"/>
      <c r="AC1630" s="140"/>
      <c r="AD1630" s="141"/>
      <c r="AE1630" s="141"/>
      <c r="AF1630" s="141"/>
      <c r="AG1630"/>
      <c r="AH1630"/>
      <c r="AI1630"/>
      <c r="AJ1630"/>
      <c r="AK1630" s="141"/>
    </row>
    <row r="1631" spans="11:37" x14ac:dyDescent="0.25">
      <c r="K1631" s="139"/>
      <c r="L1631"/>
      <c r="M1631" s="139"/>
      <c r="N1631" s="139"/>
      <c r="O1631"/>
      <c r="P1631" s="139"/>
      <c r="Q1631" s="139"/>
      <c r="R1631"/>
      <c r="S1631" s="139"/>
      <c r="T1631" s="139"/>
      <c r="U1631"/>
      <c r="V1631"/>
      <c r="W1631" s="140"/>
      <c r="X1631" s="140"/>
      <c r="Y1631" s="140"/>
      <c r="Z1631" s="140"/>
      <c r="AA1631" s="140"/>
      <c r="AB1631" s="140"/>
      <c r="AC1631" s="140"/>
      <c r="AD1631" s="141"/>
      <c r="AE1631" s="141"/>
      <c r="AF1631" s="141"/>
      <c r="AG1631"/>
      <c r="AH1631"/>
      <c r="AI1631"/>
      <c r="AJ1631"/>
      <c r="AK1631" s="141"/>
    </row>
    <row r="1632" spans="11:37" x14ac:dyDescent="0.25">
      <c r="K1632" s="139"/>
      <c r="L1632"/>
      <c r="M1632" s="139"/>
      <c r="N1632" s="139"/>
      <c r="O1632"/>
      <c r="P1632" s="139"/>
      <c r="Q1632" s="139"/>
      <c r="R1632"/>
      <c r="S1632" s="139"/>
      <c r="T1632" s="139"/>
      <c r="U1632"/>
      <c r="V1632"/>
      <c r="W1632" s="140"/>
      <c r="X1632" s="140"/>
      <c r="Y1632" s="140"/>
      <c r="Z1632" s="140"/>
      <c r="AA1632" s="140"/>
      <c r="AB1632" s="140"/>
      <c r="AC1632" s="140"/>
      <c r="AD1632" s="141"/>
      <c r="AE1632" s="141"/>
      <c r="AF1632" s="141"/>
      <c r="AG1632"/>
      <c r="AH1632"/>
      <c r="AI1632"/>
      <c r="AJ1632"/>
      <c r="AK1632" s="141"/>
    </row>
    <row r="1633" spans="11:37" x14ac:dyDescent="0.25">
      <c r="K1633" s="139"/>
      <c r="L1633"/>
      <c r="M1633" s="139"/>
      <c r="N1633" s="139"/>
      <c r="O1633"/>
      <c r="P1633" s="139"/>
      <c r="Q1633" s="139"/>
      <c r="R1633"/>
      <c r="S1633" s="139"/>
      <c r="T1633" s="139"/>
      <c r="U1633"/>
      <c r="V1633"/>
      <c r="W1633" s="140"/>
      <c r="X1633" s="140"/>
      <c r="Y1633" s="140"/>
      <c r="Z1633" s="140"/>
      <c r="AA1633" s="140"/>
      <c r="AB1633" s="140"/>
      <c r="AC1633" s="140"/>
      <c r="AD1633" s="141"/>
      <c r="AE1633" s="141"/>
      <c r="AF1633" s="141"/>
      <c r="AG1633"/>
      <c r="AH1633"/>
      <c r="AI1633"/>
      <c r="AJ1633"/>
      <c r="AK1633" s="141"/>
    </row>
    <row r="1634" spans="11:37" x14ac:dyDescent="0.25">
      <c r="K1634" s="139"/>
      <c r="L1634"/>
      <c r="M1634" s="139"/>
      <c r="N1634" s="139"/>
      <c r="O1634"/>
      <c r="P1634" s="139"/>
      <c r="Q1634" s="139"/>
      <c r="R1634"/>
      <c r="S1634" s="139"/>
      <c r="T1634" s="139"/>
      <c r="U1634"/>
      <c r="V1634"/>
      <c r="W1634" s="140"/>
      <c r="X1634" s="140"/>
      <c r="Y1634" s="140"/>
      <c r="Z1634" s="140"/>
      <c r="AA1634" s="140"/>
      <c r="AB1634" s="140"/>
      <c r="AC1634" s="140"/>
      <c r="AD1634" s="141"/>
      <c r="AE1634" s="141"/>
      <c r="AF1634" s="141"/>
      <c r="AG1634"/>
      <c r="AH1634"/>
      <c r="AI1634"/>
      <c r="AJ1634"/>
      <c r="AK1634" s="141"/>
    </row>
    <row r="1635" spans="11:37" x14ac:dyDescent="0.25">
      <c r="K1635" s="139"/>
      <c r="L1635"/>
      <c r="M1635" s="139"/>
      <c r="N1635" s="139"/>
      <c r="O1635"/>
      <c r="P1635" s="139"/>
      <c r="Q1635" s="139"/>
      <c r="R1635"/>
      <c r="S1635" s="139"/>
      <c r="T1635" s="139"/>
      <c r="U1635"/>
      <c r="V1635"/>
      <c r="W1635" s="140"/>
      <c r="X1635" s="140"/>
      <c r="Y1635" s="140"/>
      <c r="Z1635" s="140"/>
      <c r="AA1635" s="140"/>
      <c r="AB1635" s="140"/>
      <c r="AC1635" s="140"/>
      <c r="AD1635" s="141"/>
      <c r="AE1635" s="141"/>
      <c r="AF1635" s="141"/>
      <c r="AG1635"/>
      <c r="AH1635"/>
      <c r="AI1635"/>
      <c r="AJ1635"/>
      <c r="AK1635" s="141"/>
    </row>
    <row r="1636" spans="11:37" x14ac:dyDescent="0.25">
      <c r="K1636" s="139"/>
      <c r="L1636"/>
      <c r="M1636" s="139"/>
      <c r="N1636" s="139"/>
      <c r="O1636"/>
      <c r="P1636" s="139"/>
      <c r="Q1636" s="139"/>
      <c r="R1636"/>
      <c r="S1636" s="139"/>
      <c r="T1636" s="139"/>
      <c r="U1636"/>
      <c r="V1636"/>
      <c r="W1636" s="140"/>
      <c r="X1636" s="140"/>
      <c r="Y1636" s="140"/>
      <c r="Z1636" s="140"/>
      <c r="AA1636" s="140"/>
      <c r="AB1636" s="140"/>
      <c r="AC1636" s="140"/>
      <c r="AD1636" s="141"/>
      <c r="AE1636" s="141"/>
      <c r="AF1636" s="141"/>
      <c r="AG1636"/>
      <c r="AH1636"/>
      <c r="AI1636"/>
      <c r="AJ1636"/>
      <c r="AK1636" s="141"/>
    </row>
    <row r="1637" spans="11:37" x14ac:dyDescent="0.25">
      <c r="K1637" s="139"/>
      <c r="L1637"/>
      <c r="M1637" s="139"/>
      <c r="N1637" s="139"/>
      <c r="O1637"/>
      <c r="P1637" s="139"/>
      <c r="Q1637" s="139"/>
      <c r="R1637"/>
      <c r="S1637" s="139"/>
      <c r="T1637" s="139"/>
      <c r="U1637"/>
      <c r="V1637"/>
      <c r="W1637" s="140"/>
      <c r="X1637" s="140"/>
      <c r="Y1637" s="140"/>
      <c r="Z1637" s="140"/>
      <c r="AA1637" s="140"/>
      <c r="AB1637" s="140"/>
      <c r="AC1637" s="140"/>
      <c r="AD1637" s="141"/>
      <c r="AE1637" s="141"/>
      <c r="AF1637" s="141"/>
      <c r="AG1637"/>
      <c r="AH1637"/>
      <c r="AI1637"/>
      <c r="AJ1637"/>
      <c r="AK1637" s="141"/>
    </row>
    <row r="1638" spans="11:37" x14ac:dyDescent="0.25">
      <c r="K1638" s="139"/>
      <c r="L1638"/>
      <c r="M1638" s="139"/>
      <c r="N1638" s="139"/>
      <c r="O1638"/>
      <c r="P1638" s="139"/>
      <c r="Q1638" s="139"/>
      <c r="R1638"/>
      <c r="S1638" s="139"/>
      <c r="T1638" s="139"/>
      <c r="U1638"/>
      <c r="V1638"/>
      <c r="W1638" s="140"/>
      <c r="X1638" s="140"/>
      <c r="Y1638" s="140"/>
      <c r="Z1638" s="140"/>
      <c r="AA1638" s="140"/>
      <c r="AB1638" s="140"/>
      <c r="AC1638" s="140"/>
      <c r="AD1638" s="141"/>
      <c r="AE1638" s="141"/>
      <c r="AF1638" s="141"/>
      <c r="AG1638"/>
      <c r="AH1638"/>
      <c r="AI1638"/>
      <c r="AJ1638"/>
      <c r="AK1638" s="141"/>
    </row>
    <row r="1639" spans="11:37" x14ac:dyDescent="0.25">
      <c r="K1639" s="139"/>
      <c r="L1639"/>
      <c r="M1639" s="139"/>
      <c r="N1639" s="139"/>
      <c r="O1639"/>
      <c r="P1639" s="139"/>
      <c r="Q1639" s="139"/>
      <c r="R1639"/>
      <c r="S1639" s="139"/>
      <c r="T1639" s="139"/>
      <c r="U1639"/>
      <c r="V1639"/>
      <c r="W1639" s="140"/>
      <c r="X1639" s="140"/>
      <c r="Y1639" s="140"/>
      <c r="Z1639" s="140"/>
      <c r="AA1639" s="140"/>
      <c r="AB1639" s="140"/>
      <c r="AC1639" s="140"/>
      <c r="AD1639" s="141"/>
      <c r="AE1639" s="141"/>
      <c r="AF1639" s="141"/>
      <c r="AG1639"/>
      <c r="AH1639"/>
      <c r="AI1639"/>
      <c r="AJ1639"/>
      <c r="AK1639" s="141"/>
    </row>
    <row r="1640" spans="11:37" x14ac:dyDescent="0.25">
      <c r="K1640" s="139"/>
      <c r="L1640"/>
      <c r="M1640" s="139"/>
      <c r="N1640" s="139"/>
      <c r="O1640"/>
      <c r="P1640" s="139"/>
      <c r="Q1640" s="139"/>
      <c r="R1640"/>
      <c r="S1640" s="139"/>
      <c r="T1640" s="139"/>
      <c r="U1640"/>
      <c r="V1640"/>
      <c r="W1640" s="140"/>
      <c r="X1640" s="140"/>
      <c r="Y1640" s="140"/>
      <c r="Z1640" s="140"/>
      <c r="AA1640" s="140"/>
      <c r="AB1640" s="140"/>
      <c r="AC1640" s="140"/>
      <c r="AD1640" s="141"/>
      <c r="AE1640" s="141"/>
      <c r="AF1640" s="141"/>
      <c r="AG1640"/>
      <c r="AH1640"/>
      <c r="AI1640"/>
      <c r="AJ1640"/>
      <c r="AK1640" s="141"/>
    </row>
    <row r="1641" spans="11:37" x14ac:dyDescent="0.25">
      <c r="K1641" s="139"/>
      <c r="L1641"/>
      <c r="M1641" s="139"/>
      <c r="N1641" s="139"/>
      <c r="O1641"/>
      <c r="P1641" s="139"/>
      <c r="Q1641" s="139"/>
      <c r="R1641"/>
      <c r="S1641" s="139"/>
      <c r="T1641" s="139"/>
      <c r="U1641"/>
      <c r="V1641"/>
      <c r="W1641" s="140"/>
      <c r="X1641" s="140"/>
      <c r="Y1641" s="140"/>
      <c r="Z1641" s="140"/>
      <c r="AA1641" s="140"/>
      <c r="AB1641" s="140"/>
      <c r="AC1641" s="140"/>
      <c r="AD1641" s="141"/>
      <c r="AE1641" s="141"/>
      <c r="AF1641" s="141"/>
      <c r="AG1641"/>
      <c r="AH1641"/>
      <c r="AI1641"/>
      <c r="AJ1641"/>
      <c r="AK1641" s="141"/>
    </row>
    <row r="1642" spans="11:37" x14ac:dyDescent="0.25">
      <c r="K1642" s="139"/>
      <c r="L1642"/>
      <c r="M1642" s="139"/>
      <c r="N1642" s="139"/>
      <c r="O1642"/>
      <c r="P1642" s="139"/>
      <c r="Q1642" s="139"/>
      <c r="R1642"/>
      <c r="S1642" s="139"/>
      <c r="T1642" s="139"/>
      <c r="U1642"/>
      <c r="V1642"/>
      <c r="W1642" s="140"/>
      <c r="X1642" s="140"/>
      <c r="Y1642" s="140"/>
      <c r="Z1642" s="140"/>
      <c r="AA1642" s="140"/>
      <c r="AB1642" s="140"/>
      <c r="AC1642" s="140"/>
      <c r="AD1642" s="141"/>
      <c r="AE1642" s="141"/>
      <c r="AF1642" s="141"/>
      <c r="AG1642"/>
      <c r="AH1642"/>
      <c r="AI1642"/>
      <c r="AJ1642"/>
      <c r="AK1642" s="141"/>
    </row>
    <row r="1643" spans="11:37" x14ac:dyDescent="0.25">
      <c r="K1643" s="139"/>
      <c r="L1643"/>
      <c r="M1643" s="139"/>
      <c r="N1643" s="139"/>
      <c r="O1643"/>
      <c r="P1643" s="139"/>
      <c r="Q1643" s="139"/>
      <c r="R1643"/>
      <c r="S1643" s="139"/>
      <c r="T1643" s="139"/>
      <c r="U1643"/>
      <c r="V1643"/>
      <c r="W1643" s="140"/>
      <c r="X1643" s="140"/>
      <c r="Y1643" s="140"/>
      <c r="Z1643" s="140"/>
      <c r="AA1643" s="140"/>
      <c r="AB1643" s="140"/>
      <c r="AC1643" s="140"/>
      <c r="AD1643" s="141"/>
      <c r="AE1643" s="141"/>
      <c r="AF1643" s="141"/>
      <c r="AG1643"/>
      <c r="AH1643"/>
      <c r="AI1643"/>
      <c r="AJ1643"/>
      <c r="AK1643" s="141"/>
    </row>
    <row r="1644" spans="11:37" x14ac:dyDescent="0.25">
      <c r="K1644" s="139"/>
      <c r="L1644"/>
      <c r="M1644" s="139"/>
      <c r="N1644" s="139"/>
      <c r="O1644"/>
      <c r="P1644" s="139"/>
      <c r="Q1644" s="139"/>
      <c r="R1644"/>
      <c r="S1644" s="139"/>
      <c r="T1644" s="139"/>
      <c r="U1644"/>
      <c r="V1644"/>
      <c r="W1644" s="140"/>
      <c r="X1644" s="140"/>
      <c r="Y1644" s="140"/>
      <c r="Z1644" s="140"/>
      <c r="AA1644" s="140"/>
      <c r="AB1644" s="140"/>
      <c r="AC1644" s="140"/>
      <c r="AD1644" s="141"/>
      <c r="AE1644" s="141"/>
      <c r="AF1644" s="141"/>
      <c r="AG1644"/>
      <c r="AH1644"/>
      <c r="AI1644"/>
      <c r="AJ1644"/>
      <c r="AK1644" s="141"/>
    </row>
    <row r="1645" spans="11:37" x14ac:dyDescent="0.25">
      <c r="K1645" s="139"/>
      <c r="L1645"/>
      <c r="M1645" s="139"/>
      <c r="N1645" s="139"/>
      <c r="O1645"/>
      <c r="P1645" s="139"/>
      <c r="Q1645" s="139"/>
      <c r="R1645"/>
      <c r="S1645" s="139"/>
      <c r="T1645" s="139"/>
      <c r="U1645"/>
      <c r="V1645"/>
      <c r="W1645" s="140"/>
      <c r="X1645" s="140"/>
      <c r="Y1645" s="140"/>
      <c r="Z1645" s="140"/>
      <c r="AA1645" s="140"/>
      <c r="AB1645" s="140"/>
      <c r="AC1645" s="140"/>
      <c r="AD1645" s="141"/>
      <c r="AE1645" s="141"/>
      <c r="AF1645" s="141"/>
      <c r="AG1645"/>
      <c r="AH1645"/>
      <c r="AI1645"/>
      <c r="AJ1645"/>
      <c r="AK1645" s="141"/>
    </row>
    <row r="1646" spans="11:37" x14ac:dyDescent="0.25">
      <c r="K1646" s="139"/>
      <c r="L1646"/>
      <c r="M1646" s="139"/>
      <c r="N1646" s="139"/>
      <c r="O1646"/>
      <c r="P1646" s="139"/>
      <c r="Q1646" s="139"/>
      <c r="R1646"/>
      <c r="S1646" s="139"/>
      <c r="T1646" s="139"/>
      <c r="U1646"/>
      <c r="V1646"/>
      <c r="W1646" s="140"/>
      <c r="X1646" s="140"/>
      <c r="Y1646" s="140"/>
      <c r="Z1646" s="140"/>
      <c r="AA1646" s="140"/>
      <c r="AB1646" s="140"/>
      <c r="AC1646" s="140"/>
      <c r="AD1646" s="141"/>
      <c r="AE1646" s="141"/>
      <c r="AF1646" s="141"/>
      <c r="AG1646"/>
      <c r="AH1646"/>
      <c r="AI1646"/>
      <c r="AJ1646"/>
      <c r="AK1646" s="141"/>
    </row>
    <row r="1647" spans="11:37" x14ac:dyDescent="0.25">
      <c r="K1647" s="139"/>
      <c r="L1647"/>
      <c r="M1647" s="139"/>
      <c r="N1647" s="139"/>
      <c r="O1647"/>
      <c r="P1647" s="139"/>
      <c r="Q1647" s="139"/>
      <c r="R1647"/>
      <c r="S1647" s="139"/>
      <c r="T1647" s="139"/>
      <c r="U1647"/>
      <c r="V1647"/>
      <c r="W1647" s="140"/>
      <c r="X1647" s="140"/>
      <c r="Y1647" s="140"/>
      <c r="Z1647" s="140"/>
      <c r="AA1647" s="140"/>
      <c r="AB1647" s="140"/>
      <c r="AC1647" s="140"/>
      <c r="AD1647" s="141"/>
      <c r="AE1647" s="141"/>
      <c r="AF1647" s="141"/>
      <c r="AG1647"/>
      <c r="AH1647"/>
      <c r="AI1647"/>
      <c r="AJ1647"/>
      <c r="AK1647" s="141"/>
    </row>
    <row r="1648" spans="11:37" x14ac:dyDescent="0.25">
      <c r="K1648" s="139"/>
      <c r="L1648"/>
      <c r="M1648" s="139"/>
      <c r="N1648" s="139"/>
      <c r="O1648"/>
      <c r="P1648" s="139"/>
      <c r="Q1648" s="139"/>
      <c r="R1648"/>
      <c r="S1648" s="139"/>
      <c r="T1648" s="139"/>
      <c r="U1648"/>
      <c r="V1648"/>
      <c r="W1648" s="140"/>
      <c r="X1648" s="140"/>
      <c r="Y1648" s="140"/>
      <c r="Z1648" s="140"/>
      <c r="AA1648" s="140"/>
      <c r="AB1648" s="140"/>
      <c r="AC1648" s="140"/>
      <c r="AD1648" s="141"/>
      <c r="AE1648" s="141"/>
      <c r="AF1648" s="141"/>
      <c r="AG1648"/>
      <c r="AH1648"/>
      <c r="AI1648"/>
      <c r="AJ1648"/>
      <c r="AK1648" s="141"/>
    </row>
    <row r="1649" spans="11:37" x14ac:dyDescent="0.25">
      <c r="K1649" s="139"/>
      <c r="L1649"/>
      <c r="M1649" s="139"/>
      <c r="N1649" s="139"/>
      <c r="O1649"/>
      <c r="P1649" s="139"/>
      <c r="Q1649" s="139"/>
      <c r="R1649"/>
      <c r="S1649" s="139"/>
      <c r="T1649" s="139"/>
      <c r="U1649"/>
      <c r="V1649"/>
      <c r="W1649" s="140"/>
      <c r="X1649" s="140"/>
      <c r="Y1649" s="140"/>
      <c r="Z1649" s="140"/>
      <c r="AA1649" s="140"/>
      <c r="AB1649" s="140"/>
      <c r="AC1649" s="140"/>
      <c r="AD1649" s="141"/>
      <c r="AE1649" s="141"/>
      <c r="AF1649" s="141"/>
      <c r="AG1649"/>
      <c r="AH1649"/>
      <c r="AI1649"/>
      <c r="AJ1649"/>
      <c r="AK1649" s="141"/>
    </row>
    <row r="1650" spans="11:37" x14ac:dyDescent="0.25">
      <c r="K1650" s="139"/>
      <c r="L1650"/>
      <c r="M1650" s="139"/>
      <c r="N1650" s="139"/>
      <c r="O1650"/>
      <c r="P1650" s="139"/>
      <c r="Q1650" s="139"/>
      <c r="R1650"/>
      <c r="S1650" s="139"/>
      <c r="T1650" s="139"/>
      <c r="U1650"/>
      <c r="V1650"/>
      <c r="W1650" s="140"/>
      <c r="X1650" s="140"/>
      <c r="Y1650" s="140"/>
      <c r="Z1650" s="140"/>
      <c r="AA1650" s="140"/>
      <c r="AB1650" s="140"/>
      <c r="AC1650" s="140"/>
      <c r="AD1650" s="141"/>
      <c r="AE1650" s="141"/>
      <c r="AF1650" s="141"/>
      <c r="AG1650"/>
      <c r="AH1650"/>
      <c r="AI1650"/>
      <c r="AJ1650"/>
      <c r="AK1650" s="141"/>
    </row>
    <row r="1651" spans="11:37" x14ac:dyDescent="0.25">
      <c r="K1651" s="139"/>
      <c r="L1651"/>
      <c r="M1651" s="139"/>
      <c r="N1651" s="139"/>
      <c r="O1651"/>
      <c r="P1651" s="139"/>
      <c r="Q1651" s="139"/>
      <c r="R1651"/>
      <c r="S1651" s="139"/>
      <c r="T1651" s="139"/>
      <c r="U1651"/>
      <c r="V1651"/>
      <c r="W1651" s="140"/>
      <c r="X1651" s="140"/>
      <c r="Y1651" s="140"/>
      <c r="Z1651" s="140"/>
      <c r="AA1651" s="140"/>
      <c r="AB1651" s="140"/>
      <c r="AC1651" s="140"/>
      <c r="AD1651" s="141"/>
      <c r="AE1651" s="141"/>
      <c r="AF1651" s="141"/>
      <c r="AG1651"/>
      <c r="AH1651"/>
      <c r="AI1651"/>
      <c r="AJ1651"/>
      <c r="AK1651" s="141"/>
    </row>
    <row r="1652" spans="11:37" x14ac:dyDescent="0.25">
      <c r="K1652" s="139"/>
      <c r="L1652"/>
      <c r="M1652" s="139"/>
      <c r="N1652" s="139"/>
      <c r="O1652"/>
      <c r="P1652" s="139"/>
      <c r="Q1652" s="139"/>
      <c r="R1652"/>
      <c r="S1652" s="139"/>
      <c r="T1652" s="139"/>
      <c r="U1652"/>
      <c r="V1652"/>
      <c r="W1652" s="140"/>
      <c r="X1652" s="140"/>
      <c r="Y1652" s="140"/>
      <c r="Z1652" s="140"/>
      <c r="AA1652" s="140"/>
      <c r="AB1652" s="140"/>
      <c r="AC1652" s="140"/>
      <c r="AD1652" s="141"/>
      <c r="AE1652" s="141"/>
      <c r="AF1652" s="141"/>
      <c r="AG1652"/>
      <c r="AH1652"/>
      <c r="AI1652"/>
      <c r="AJ1652"/>
      <c r="AK1652" s="141"/>
    </row>
    <row r="1653" spans="11:37" x14ac:dyDescent="0.25">
      <c r="K1653" s="139"/>
      <c r="L1653"/>
      <c r="M1653" s="139"/>
      <c r="N1653" s="139"/>
      <c r="O1653"/>
      <c r="P1653" s="139"/>
      <c r="Q1653" s="139"/>
      <c r="R1653"/>
      <c r="S1653" s="139"/>
      <c r="T1653" s="139"/>
      <c r="U1653"/>
      <c r="V1653"/>
      <c r="W1653" s="140"/>
      <c r="X1653" s="140"/>
      <c r="Y1653" s="140"/>
      <c r="Z1653" s="140"/>
      <c r="AA1653" s="140"/>
      <c r="AB1653" s="140"/>
      <c r="AC1653" s="140"/>
      <c r="AD1653" s="141"/>
      <c r="AE1653" s="141"/>
      <c r="AF1653" s="141"/>
      <c r="AG1653"/>
      <c r="AH1653"/>
      <c r="AI1653"/>
      <c r="AJ1653"/>
      <c r="AK1653" s="141"/>
    </row>
    <row r="1654" spans="11:37" x14ac:dyDescent="0.25">
      <c r="K1654" s="139"/>
      <c r="L1654"/>
      <c r="M1654" s="139"/>
      <c r="N1654" s="139"/>
      <c r="O1654"/>
      <c r="P1654" s="139"/>
      <c r="Q1654" s="139"/>
      <c r="R1654"/>
      <c r="S1654" s="139"/>
      <c r="T1654" s="139"/>
      <c r="U1654"/>
      <c r="V1654"/>
      <c r="W1654" s="140"/>
      <c r="X1654" s="140"/>
      <c r="Y1654" s="140"/>
      <c r="Z1654" s="140"/>
      <c r="AA1654" s="140"/>
      <c r="AB1654" s="140"/>
      <c r="AC1654" s="140"/>
      <c r="AD1654" s="141"/>
      <c r="AE1654" s="141"/>
      <c r="AF1654" s="141"/>
      <c r="AG1654"/>
      <c r="AH1654"/>
      <c r="AI1654"/>
      <c r="AJ1654"/>
      <c r="AK1654" s="141"/>
    </row>
    <row r="1655" spans="11:37" x14ac:dyDescent="0.25">
      <c r="K1655" s="139"/>
      <c r="L1655"/>
      <c r="M1655" s="139"/>
      <c r="N1655" s="139"/>
      <c r="O1655"/>
      <c r="P1655" s="139"/>
      <c r="Q1655" s="139"/>
      <c r="R1655"/>
      <c r="S1655" s="139"/>
      <c r="T1655" s="139"/>
      <c r="U1655"/>
      <c r="V1655"/>
      <c r="W1655" s="140"/>
      <c r="X1655" s="140"/>
      <c r="Y1655" s="140"/>
      <c r="Z1655" s="140"/>
      <c r="AA1655" s="140"/>
      <c r="AB1655" s="140"/>
      <c r="AC1655" s="140"/>
      <c r="AD1655" s="141"/>
      <c r="AE1655" s="141"/>
      <c r="AF1655" s="141"/>
      <c r="AG1655"/>
      <c r="AH1655"/>
      <c r="AI1655"/>
      <c r="AJ1655"/>
      <c r="AK1655" s="141"/>
    </row>
    <row r="1656" spans="11:37" x14ac:dyDescent="0.25">
      <c r="K1656" s="139"/>
      <c r="L1656"/>
      <c r="M1656" s="139"/>
      <c r="N1656" s="139"/>
      <c r="O1656"/>
      <c r="P1656" s="139"/>
      <c r="Q1656" s="139"/>
      <c r="R1656"/>
      <c r="S1656" s="139"/>
      <c r="T1656" s="139"/>
      <c r="U1656"/>
      <c r="V1656"/>
      <c r="W1656" s="140"/>
      <c r="X1656" s="140"/>
      <c r="Y1656" s="140"/>
      <c r="Z1656" s="140"/>
      <c r="AA1656" s="140"/>
      <c r="AB1656" s="140"/>
      <c r="AC1656" s="140"/>
      <c r="AD1656" s="141"/>
      <c r="AE1656" s="141"/>
      <c r="AF1656" s="141"/>
      <c r="AG1656"/>
      <c r="AH1656"/>
      <c r="AI1656"/>
      <c r="AJ1656"/>
      <c r="AK1656" s="141"/>
    </row>
    <row r="1657" spans="11:37" x14ac:dyDescent="0.25">
      <c r="K1657" s="139"/>
      <c r="L1657"/>
      <c r="M1657" s="139"/>
      <c r="N1657" s="139"/>
      <c r="O1657"/>
      <c r="P1657" s="139"/>
      <c r="Q1657" s="139"/>
      <c r="R1657"/>
      <c r="S1657" s="139"/>
      <c r="T1657" s="139"/>
      <c r="U1657"/>
      <c r="V1657"/>
      <c r="W1657" s="140"/>
      <c r="X1657" s="140"/>
      <c r="Y1657" s="140"/>
      <c r="Z1657" s="140"/>
      <c r="AA1657" s="140"/>
      <c r="AB1657" s="140"/>
      <c r="AC1657" s="140"/>
      <c r="AD1657" s="141"/>
      <c r="AE1657" s="141"/>
      <c r="AF1657" s="141"/>
      <c r="AG1657"/>
      <c r="AH1657"/>
      <c r="AI1657"/>
      <c r="AJ1657"/>
      <c r="AK1657" s="141"/>
    </row>
    <row r="1658" spans="11:37" x14ac:dyDescent="0.25">
      <c r="K1658" s="139"/>
      <c r="L1658"/>
      <c r="M1658" s="139"/>
      <c r="N1658" s="139"/>
      <c r="O1658"/>
      <c r="P1658" s="139"/>
      <c r="Q1658" s="139"/>
      <c r="R1658"/>
      <c r="S1658" s="139"/>
      <c r="T1658" s="139"/>
      <c r="U1658"/>
      <c r="V1658"/>
      <c r="W1658" s="140"/>
      <c r="X1658" s="140"/>
      <c r="Y1658" s="140"/>
      <c r="Z1658" s="140"/>
      <c r="AA1658" s="140"/>
      <c r="AB1658" s="140"/>
      <c r="AC1658" s="140"/>
      <c r="AD1658" s="141"/>
      <c r="AE1658" s="141"/>
      <c r="AF1658" s="141"/>
      <c r="AG1658"/>
      <c r="AH1658"/>
      <c r="AI1658"/>
      <c r="AJ1658"/>
      <c r="AK1658" s="141"/>
    </row>
    <row r="1659" spans="11:37" x14ac:dyDescent="0.25">
      <c r="K1659" s="139"/>
      <c r="L1659"/>
      <c r="M1659" s="139"/>
      <c r="N1659" s="139"/>
      <c r="O1659"/>
      <c r="P1659" s="139"/>
      <c r="Q1659" s="139"/>
      <c r="R1659"/>
      <c r="S1659" s="139"/>
      <c r="T1659" s="139"/>
      <c r="U1659"/>
      <c r="V1659"/>
      <c r="W1659" s="140"/>
      <c r="X1659" s="140"/>
      <c r="Y1659" s="140"/>
      <c r="Z1659" s="140"/>
      <c r="AA1659" s="140"/>
      <c r="AB1659" s="140"/>
      <c r="AC1659" s="140"/>
      <c r="AD1659" s="141"/>
      <c r="AE1659" s="141"/>
      <c r="AF1659" s="141"/>
      <c r="AG1659"/>
      <c r="AH1659"/>
      <c r="AI1659"/>
      <c r="AJ1659"/>
      <c r="AK1659" s="141"/>
    </row>
    <row r="1660" spans="11:37" x14ac:dyDescent="0.25">
      <c r="K1660" s="139"/>
      <c r="L1660"/>
      <c r="M1660" s="139"/>
      <c r="N1660" s="139"/>
      <c r="O1660"/>
      <c r="P1660" s="139"/>
      <c r="Q1660" s="139"/>
      <c r="R1660"/>
      <c r="S1660" s="139"/>
      <c r="T1660" s="139"/>
      <c r="U1660"/>
      <c r="V1660"/>
      <c r="W1660" s="140"/>
      <c r="X1660" s="140"/>
      <c r="Y1660" s="140"/>
      <c r="Z1660" s="140"/>
      <c r="AA1660" s="140"/>
      <c r="AB1660" s="140"/>
      <c r="AC1660" s="140"/>
      <c r="AD1660" s="141"/>
      <c r="AE1660" s="141"/>
      <c r="AF1660" s="141"/>
      <c r="AG1660"/>
      <c r="AH1660"/>
      <c r="AI1660"/>
      <c r="AJ1660"/>
      <c r="AK1660" s="141"/>
    </row>
    <row r="1661" spans="11:37" x14ac:dyDescent="0.25">
      <c r="K1661" s="139"/>
      <c r="L1661"/>
      <c r="M1661" s="139"/>
      <c r="N1661" s="139"/>
      <c r="O1661"/>
      <c r="P1661" s="139"/>
      <c r="Q1661" s="139"/>
      <c r="R1661"/>
      <c r="S1661" s="139"/>
      <c r="T1661" s="139"/>
      <c r="U1661"/>
      <c r="V1661"/>
      <c r="W1661" s="140"/>
      <c r="X1661" s="140"/>
      <c r="Y1661" s="140"/>
      <c r="Z1661" s="140"/>
      <c r="AA1661" s="140"/>
      <c r="AB1661" s="140"/>
      <c r="AC1661" s="140"/>
      <c r="AD1661" s="141"/>
      <c r="AE1661" s="141"/>
      <c r="AF1661" s="141"/>
      <c r="AG1661"/>
      <c r="AH1661"/>
      <c r="AI1661"/>
      <c r="AJ1661"/>
      <c r="AK1661" s="141"/>
    </row>
    <row r="1662" spans="11:37" x14ac:dyDescent="0.25">
      <c r="K1662" s="139"/>
      <c r="L1662"/>
      <c r="M1662" s="139"/>
      <c r="N1662" s="139"/>
      <c r="O1662"/>
      <c r="P1662" s="139"/>
      <c r="Q1662" s="139"/>
      <c r="R1662"/>
      <c r="S1662" s="139"/>
      <c r="T1662" s="139"/>
      <c r="U1662"/>
      <c r="V1662"/>
      <c r="W1662" s="140"/>
      <c r="X1662" s="140"/>
      <c r="Y1662" s="140"/>
      <c r="Z1662" s="140"/>
      <c r="AA1662" s="140"/>
      <c r="AB1662" s="140"/>
      <c r="AC1662" s="140"/>
      <c r="AD1662" s="141"/>
      <c r="AE1662" s="141"/>
      <c r="AF1662" s="141"/>
      <c r="AG1662"/>
      <c r="AH1662"/>
      <c r="AI1662"/>
      <c r="AJ1662"/>
      <c r="AK1662" s="141"/>
    </row>
    <row r="1663" spans="11:37" x14ac:dyDescent="0.25">
      <c r="K1663" s="139"/>
      <c r="L1663"/>
      <c r="M1663" s="139"/>
      <c r="N1663" s="139"/>
      <c r="O1663"/>
      <c r="P1663" s="139"/>
      <c r="Q1663" s="139"/>
      <c r="R1663"/>
      <c r="S1663" s="139"/>
      <c r="T1663" s="139"/>
      <c r="U1663"/>
      <c r="V1663"/>
      <c r="W1663" s="140"/>
      <c r="X1663" s="140"/>
      <c r="Y1663" s="140"/>
      <c r="Z1663" s="140"/>
      <c r="AA1663" s="140"/>
      <c r="AB1663" s="140"/>
      <c r="AC1663" s="140"/>
      <c r="AD1663" s="141"/>
      <c r="AE1663" s="141"/>
      <c r="AF1663" s="141"/>
      <c r="AG1663"/>
      <c r="AH1663"/>
      <c r="AI1663"/>
      <c r="AJ1663"/>
      <c r="AK1663" s="141"/>
    </row>
    <row r="1664" spans="11:37" x14ac:dyDescent="0.25">
      <c r="K1664" s="139"/>
      <c r="L1664"/>
      <c r="M1664" s="139"/>
      <c r="N1664" s="139"/>
      <c r="O1664"/>
      <c r="P1664" s="139"/>
      <c r="Q1664" s="139"/>
      <c r="R1664"/>
      <c r="S1664" s="139"/>
      <c r="T1664" s="139"/>
      <c r="U1664"/>
      <c r="V1664"/>
      <c r="W1664" s="140"/>
      <c r="X1664" s="140"/>
      <c r="Y1664" s="140"/>
      <c r="Z1664" s="140"/>
      <c r="AA1664" s="140"/>
      <c r="AB1664" s="140"/>
      <c r="AC1664" s="140"/>
      <c r="AD1664" s="141"/>
      <c r="AE1664" s="141"/>
      <c r="AF1664" s="141"/>
      <c r="AG1664"/>
      <c r="AH1664"/>
      <c r="AI1664"/>
      <c r="AJ1664"/>
      <c r="AK1664" s="141"/>
    </row>
    <row r="1665" spans="11:37" x14ac:dyDescent="0.25">
      <c r="K1665" s="139"/>
      <c r="L1665"/>
      <c r="M1665" s="139"/>
      <c r="N1665" s="139"/>
      <c r="O1665"/>
      <c r="P1665" s="139"/>
      <c r="Q1665" s="139"/>
      <c r="R1665"/>
      <c r="S1665" s="139"/>
      <c r="T1665" s="139"/>
      <c r="U1665"/>
      <c r="V1665"/>
      <c r="W1665" s="140"/>
      <c r="X1665" s="140"/>
      <c r="Y1665" s="140"/>
      <c r="Z1665" s="140"/>
      <c r="AA1665" s="140"/>
      <c r="AB1665" s="140"/>
      <c r="AC1665" s="140"/>
      <c r="AD1665" s="141"/>
      <c r="AE1665" s="141"/>
      <c r="AF1665" s="141"/>
      <c r="AG1665"/>
      <c r="AH1665"/>
      <c r="AI1665"/>
      <c r="AJ1665"/>
      <c r="AK1665" s="141"/>
    </row>
    <row r="1666" spans="11:37" x14ac:dyDescent="0.25">
      <c r="K1666" s="139"/>
      <c r="L1666"/>
      <c r="M1666" s="139"/>
      <c r="N1666" s="139"/>
      <c r="O1666"/>
      <c r="P1666" s="139"/>
      <c r="Q1666" s="139"/>
      <c r="R1666"/>
      <c r="S1666" s="139"/>
      <c r="T1666" s="139"/>
      <c r="U1666"/>
      <c r="V1666"/>
      <c r="W1666" s="140"/>
      <c r="X1666" s="140"/>
      <c r="Y1666" s="140"/>
      <c r="Z1666" s="140"/>
      <c r="AA1666" s="140"/>
      <c r="AB1666" s="140"/>
      <c r="AC1666" s="140"/>
      <c r="AD1666" s="141"/>
      <c r="AE1666" s="141"/>
      <c r="AF1666" s="141"/>
      <c r="AG1666"/>
      <c r="AH1666"/>
      <c r="AI1666"/>
      <c r="AJ1666"/>
      <c r="AK1666" s="141"/>
    </row>
    <row r="1667" spans="11:37" x14ac:dyDescent="0.25">
      <c r="K1667" s="139"/>
      <c r="L1667"/>
      <c r="M1667" s="139"/>
      <c r="N1667" s="139"/>
      <c r="O1667"/>
      <c r="P1667" s="139"/>
      <c r="Q1667" s="139"/>
      <c r="R1667"/>
      <c r="S1667" s="139"/>
      <c r="T1667" s="139"/>
      <c r="U1667"/>
      <c r="V1667"/>
      <c r="W1667" s="140"/>
      <c r="X1667" s="140"/>
      <c r="Y1667" s="140"/>
      <c r="Z1667" s="140"/>
      <c r="AA1667" s="140"/>
      <c r="AB1667" s="140"/>
      <c r="AC1667" s="140"/>
      <c r="AD1667" s="141"/>
      <c r="AE1667" s="141"/>
      <c r="AF1667" s="141"/>
      <c r="AG1667"/>
      <c r="AH1667"/>
      <c r="AI1667"/>
      <c r="AJ1667"/>
      <c r="AK1667" s="141"/>
    </row>
    <row r="1668" spans="11:37" x14ac:dyDescent="0.25">
      <c r="K1668" s="139"/>
      <c r="L1668"/>
      <c r="M1668" s="139"/>
      <c r="N1668" s="139"/>
      <c r="O1668"/>
      <c r="P1668" s="139"/>
      <c r="Q1668" s="139"/>
      <c r="R1668"/>
      <c r="S1668" s="139"/>
      <c r="T1668" s="139"/>
      <c r="U1668"/>
      <c r="V1668"/>
      <c r="W1668" s="140"/>
      <c r="X1668" s="140"/>
      <c r="Y1668" s="140"/>
      <c r="Z1668" s="140"/>
      <c r="AA1668" s="140"/>
      <c r="AB1668" s="140"/>
      <c r="AC1668" s="140"/>
      <c r="AD1668" s="141"/>
      <c r="AE1668" s="141"/>
      <c r="AF1668" s="141"/>
      <c r="AG1668"/>
      <c r="AH1668"/>
      <c r="AI1668"/>
      <c r="AJ1668"/>
      <c r="AK1668" s="141"/>
    </row>
    <row r="1669" spans="11:37" x14ac:dyDescent="0.25">
      <c r="K1669" s="139"/>
      <c r="L1669"/>
      <c r="M1669" s="139"/>
      <c r="N1669" s="139"/>
      <c r="O1669"/>
      <c r="P1669" s="139"/>
      <c r="Q1669" s="139"/>
      <c r="R1669"/>
      <c r="S1669" s="139"/>
      <c r="T1669" s="139"/>
      <c r="U1669"/>
      <c r="V1669"/>
      <c r="W1669" s="140"/>
      <c r="X1669" s="140"/>
      <c r="Y1669" s="140"/>
      <c r="Z1669" s="140"/>
      <c r="AA1669" s="140"/>
      <c r="AB1669" s="140"/>
      <c r="AC1669" s="140"/>
      <c r="AD1669" s="141"/>
      <c r="AE1669" s="141"/>
      <c r="AF1669" s="141"/>
      <c r="AG1669"/>
      <c r="AH1669"/>
      <c r="AI1669"/>
      <c r="AJ1669"/>
      <c r="AK1669" s="141"/>
    </row>
    <row r="1670" spans="11:37" x14ac:dyDescent="0.25">
      <c r="K1670" s="139"/>
      <c r="L1670"/>
      <c r="M1670" s="139"/>
      <c r="N1670" s="139"/>
      <c r="O1670"/>
      <c r="P1670" s="139"/>
      <c r="Q1670" s="139"/>
      <c r="R1670"/>
      <c r="S1670" s="139"/>
      <c r="T1670" s="139"/>
      <c r="U1670"/>
      <c r="V1670"/>
      <c r="W1670" s="140"/>
      <c r="X1670" s="140"/>
      <c r="Y1670" s="140"/>
      <c r="Z1670" s="140"/>
      <c r="AA1670" s="140"/>
      <c r="AB1670" s="140"/>
      <c r="AC1670" s="140"/>
      <c r="AD1670" s="141"/>
      <c r="AE1670" s="141"/>
      <c r="AF1670" s="141"/>
      <c r="AG1670"/>
      <c r="AH1670"/>
      <c r="AI1670"/>
      <c r="AJ1670"/>
      <c r="AK1670" s="141"/>
    </row>
    <row r="1671" spans="11:37" x14ac:dyDescent="0.25">
      <c r="K1671" s="139"/>
      <c r="L1671"/>
      <c r="M1671" s="139"/>
      <c r="N1671" s="139"/>
      <c r="O1671"/>
      <c r="P1671" s="139"/>
      <c r="Q1671" s="139"/>
      <c r="R1671"/>
      <c r="S1671" s="139"/>
      <c r="T1671" s="139"/>
      <c r="U1671"/>
      <c r="V1671"/>
      <c r="W1671" s="140"/>
      <c r="X1671" s="140"/>
      <c r="Y1671" s="140"/>
      <c r="Z1671" s="140"/>
      <c r="AA1671" s="140"/>
      <c r="AB1671" s="140"/>
      <c r="AC1671" s="140"/>
      <c r="AD1671" s="141"/>
      <c r="AE1671" s="141"/>
      <c r="AF1671" s="141"/>
      <c r="AG1671"/>
      <c r="AH1671"/>
      <c r="AI1671"/>
      <c r="AJ1671"/>
      <c r="AK1671" s="141"/>
    </row>
    <row r="1672" spans="11:37" x14ac:dyDescent="0.25">
      <c r="K1672" s="139"/>
      <c r="L1672"/>
      <c r="M1672" s="139"/>
      <c r="N1672" s="139"/>
      <c r="O1672"/>
      <c r="P1672" s="139"/>
      <c r="Q1672" s="139"/>
      <c r="R1672"/>
      <c r="S1672" s="139"/>
      <c r="T1672" s="139"/>
      <c r="U1672"/>
      <c r="V1672"/>
      <c r="W1672" s="140"/>
      <c r="X1672" s="140"/>
      <c r="Y1672" s="140"/>
      <c r="Z1672" s="140"/>
      <c r="AA1672" s="140"/>
      <c r="AB1672" s="140"/>
      <c r="AC1672" s="140"/>
      <c r="AD1672" s="141"/>
      <c r="AE1672" s="141"/>
      <c r="AF1672" s="141"/>
      <c r="AG1672"/>
      <c r="AH1672"/>
      <c r="AI1672"/>
      <c r="AJ1672"/>
      <c r="AK1672" s="141"/>
    </row>
    <row r="1673" spans="11:37" x14ac:dyDescent="0.25">
      <c r="K1673" s="139"/>
      <c r="L1673"/>
      <c r="M1673" s="139"/>
      <c r="N1673" s="139"/>
      <c r="O1673"/>
      <c r="P1673" s="139"/>
      <c r="Q1673" s="139"/>
      <c r="R1673"/>
      <c r="S1673" s="139"/>
      <c r="T1673" s="139"/>
      <c r="U1673"/>
      <c r="V1673"/>
      <c r="W1673" s="140"/>
      <c r="X1673" s="140"/>
      <c r="Y1673" s="140"/>
      <c r="Z1673" s="140"/>
      <c r="AA1673" s="140"/>
      <c r="AB1673" s="140"/>
      <c r="AC1673" s="140"/>
      <c r="AD1673" s="141"/>
      <c r="AE1673" s="141"/>
      <c r="AF1673" s="141"/>
      <c r="AG1673"/>
      <c r="AH1673"/>
      <c r="AI1673"/>
      <c r="AJ1673"/>
      <c r="AK1673" s="141"/>
    </row>
    <row r="1674" spans="11:37" x14ac:dyDescent="0.25">
      <c r="K1674" s="139"/>
      <c r="L1674"/>
      <c r="M1674" s="139"/>
      <c r="N1674" s="139"/>
      <c r="O1674"/>
      <c r="P1674" s="139"/>
      <c r="Q1674" s="139"/>
      <c r="R1674"/>
      <c r="S1674" s="139"/>
      <c r="T1674" s="139"/>
      <c r="U1674"/>
      <c r="V1674"/>
      <c r="W1674" s="140"/>
      <c r="X1674" s="140"/>
      <c r="Y1674" s="140"/>
      <c r="Z1674" s="140"/>
      <c r="AA1674" s="140"/>
      <c r="AB1674" s="140"/>
      <c r="AC1674" s="140"/>
      <c r="AD1674" s="141"/>
      <c r="AE1674" s="141"/>
      <c r="AF1674" s="141"/>
      <c r="AG1674"/>
      <c r="AH1674"/>
      <c r="AI1674"/>
      <c r="AJ1674"/>
      <c r="AK1674" s="141"/>
    </row>
  </sheetData>
  <sheetProtection insertRows="0"/>
  <protectedRanges>
    <protectedRange sqref="B40:C40" name="Frais coordo sup"/>
    <protectedRange sqref="D35 D40:D41" name="Commentaires bilan"/>
    <protectedRange sqref="A3:AD30" name="financement"/>
  </protectedRanges>
  <mergeCells count="16">
    <mergeCell ref="AH1:AL1"/>
    <mergeCell ref="A1:J1"/>
    <mergeCell ref="L43:L44"/>
    <mergeCell ref="A33:G33"/>
    <mergeCell ref="D34:G34"/>
    <mergeCell ref="D35:G35"/>
    <mergeCell ref="D36:G36"/>
    <mergeCell ref="D37:G37"/>
    <mergeCell ref="D41:G41"/>
    <mergeCell ref="D42:G42"/>
    <mergeCell ref="D43:G43"/>
    <mergeCell ref="D44:G44"/>
    <mergeCell ref="D38:G38"/>
    <mergeCell ref="D40:G40"/>
    <mergeCell ref="D39:G39"/>
    <mergeCell ref="AE1:AG1"/>
  </mergeCells>
  <dataValidations count="2">
    <dataValidation type="list" allowBlank="1" showInputMessage="1" showErrorMessage="1" sqref="F3:F31" xr:uid="{21562355-AB90-4345-97F6-653B76084AB2}">
      <formula1>$BK$3:$BK$10</formula1>
    </dataValidation>
    <dataValidation type="list" allowBlank="1" showInputMessage="1" showErrorMessage="1" sqref="B3:B30" xr:uid="{2BE4E1F8-4B44-4E0F-95AF-52D8C63C8858}">
      <formula1>$AR$2:$AR$3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3DEB-C57D-4069-9199-9474457653FC}">
  <dimension ref="A1:F314"/>
  <sheetViews>
    <sheetView tabSelected="1" topLeftCell="A121" workbookViewId="0">
      <selection activeCell="C21" sqref="C21"/>
    </sheetView>
  </sheetViews>
  <sheetFormatPr baseColWidth="10" defaultRowHeight="15" x14ac:dyDescent="0.25"/>
  <cols>
    <col min="3" max="3" width="27" customWidth="1"/>
    <col min="4" max="4" width="25" customWidth="1"/>
    <col min="5" max="5" width="23.5703125" customWidth="1"/>
    <col min="6" max="6" width="37.7109375" customWidth="1"/>
  </cols>
  <sheetData>
    <row r="1" spans="1:6" x14ac:dyDescent="0.25">
      <c r="A1" s="269" t="s">
        <v>311</v>
      </c>
      <c r="B1" s="270" t="s">
        <v>312</v>
      </c>
      <c r="C1" s="270" t="s">
        <v>313</v>
      </c>
      <c r="D1" s="270" t="s">
        <v>314</v>
      </c>
      <c r="E1" s="270" t="s">
        <v>5</v>
      </c>
      <c r="F1" s="271" t="s">
        <v>315</v>
      </c>
    </row>
    <row r="2" spans="1:6" x14ac:dyDescent="0.25">
      <c r="A2" s="272">
        <v>4</v>
      </c>
      <c r="B2" s="273" t="s">
        <v>316</v>
      </c>
      <c r="C2" s="273" t="s">
        <v>317</v>
      </c>
      <c r="D2" s="273" t="s">
        <v>318</v>
      </c>
      <c r="E2" s="273" t="s">
        <v>319</v>
      </c>
      <c r="F2" s="274" t="s">
        <v>320</v>
      </c>
    </row>
    <row r="3" spans="1:6" x14ac:dyDescent="0.25">
      <c r="A3" s="272">
        <v>4</v>
      </c>
      <c r="B3" s="273" t="s">
        <v>321</v>
      </c>
      <c r="C3" s="273" t="s">
        <v>322</v>
      </c>
      <c r="D3" s="273" t="s">
        <v>323</v>
      </c>
      <c r="E3" s="273" t="s">
        <v>324</v>
      </c>
      <c r="F3" s="274" t="s">
        <v>325</v>
      </c>
    </row>
    <row r="4" spans="1:6" x14ac:dyDescent="0.25">
      <c r="A4" s="272">
        <v>4</v>
      </c>
      <c r="B4" s="273" t="s">
        <v>326</v>
      </c>
      <c r="C4" s="273" t="s">
        <v>327</v>
      </c>
      <c r="D4" s="273" t="s">
        <v>328</v>
      </c>
      <c r="E4" s="273" t="s">
        <v>329</v>
      </c>
      <c r="F4" s="274" t="s">
        <v>330</v>
      </c>
    </row>
    <row r="5" spans="1:6" x14ac:dyDescent="0.25">
      <c r="A5" s="272">
        <v>4</v>
      </c>
      <c r="B5" s="273" t="s">
        <v>331</v>
      </c>
      <c r="C5" s="273" t="s">
        <v>327</v>
      </c>
      <c r="D5" s="273" t="s">
        <v>323</v>
      </c>
      <c r="E5" s="273" t="s">
        <v>329</v>
      </c>
      <c r="F5" s="274" t="s">
        <v>332</v>
      </c>
    </row>
    <row r="6" spans="1:6" x14ac:dyDescent="0.25">
      <c r="A6" s="272">
        <v>4</v>
      </c>
      <c r="B6" s="273" t="s">
        <v>333</v>
      </c>
      <c r="C6" s="273" t="s">
        <v>334</v>
      </c>
      <c r="D6" s="273" t="s">
        <v>335</v>
      </c>
      <c r="E6" s="273" t="s">
        <v>319</v>
      </c>
      <c r="F6" s="274" t="s">
        <v>336</v>
      </c>
    </row>
    <row r="7" spans="1:6" x14ac:dyDescent="0.25">
      <c r="A7" s="272">
        <v>4</v>
      </c>
      <c r="B7" s="273" t="s">
        <v>337</v>
      </c>
      <c r="C7" s="273" t="s">
        <v>338</v>
      </c>
      <c r="D7" s="273" t="s">
        <v>323</v>
      </c>
      <c r="E7" s="273" t="s">
        <v>339</v>
      </c>
      <c r="F7" s="274" t="s">
        <v>340</v>
      </c>
    </row>
    <row r="8" spans="1:6" x14ac:dyDescent="0.25">
      <c r="A8" s="272">
        <v>4</v>
      </c>
      <c r="B8" s="273" t="s">
        <v>341</v>
      </c>
      <c r="C8" s="273" t="s">
        <v>342</v>
      </c>
      <c r="D8" s="273" t="s">
        <v>323</v>
      </c>
      <c r="E8" s="273" t="s">
        <v>343</v>
      </c>
      <c r="F8" s="274" t="s">
        <v>344</v>
      </c>
    </row>
    <row r="9" spans="1:6" x14ac:dyDescent="0.25">
      <c r="A9" s="272">
        <v>4</v>
      </c>
      <c r="B9" s="273" t="s">
        <v>345</v>
      </c>
      <c r="C9" s="273" t="s">
        <v>346</v>
      </c>
      <c r="D9" s="273" t="s">
        <v>318</v>
      </c>
      <c r="E9" s="273" t="s">
        <v>347</v>
      </c>
      <c r="F9" s="274" t="s">
        <v>348</v>
      </c>
    </row>
    <row r="10" spans="1:6" x14ac:dyDescent="0.25">
      <c r="A10" s="272">
        <v>4</v>
      </c>
      <c r="B10" s="273" t="s">
        <v>349</v>
      </c>
      <c r="C10" s="273" t="s">
        <v>350</v>
      </c>
      <c r="D10" s="273" t="s">
        <v>323</v>
      </c>
      <c r="E10" s="273" t="s">
        <v>351</v>
      </c>
      <c r="F10" s="274" t="s">
        <v>352</v>
      </c>
    </row>
    <row r="11" spans="1:6" x14ac:dyDescent="0.25">
      <c r="A11" s="272">
        <v>4</v>
      </c>
      <c r="B11" s="273" t="s">
        <v>353</v>
      </c>
      <c r="C11" s="273" t="s">
        <v>354</v>
      </c>
      <c r="D11" s="273" t="s">
        <v>355</v>
      </c>
      <c r="E11" s="273" t="s">
        <v>356</v>
      </c>
      <c r="F11" s="274" t="s">
        <v>357</v>
      </c>
    </row>
    <row r="12" spans="1:6" x14ac:dyDescent="0.25">
      <c r="A12" s="272">
        <v>4</v>
      </c>
      <c r="B12" s="273" t="s">
        <v>358</v>
      </c>
      <c r="C12" s="273" t="s">
        <v>359</v>
      </c>
      <c r="D12" s="273" t="s">
        <v>323</v>
      </c>
      <c r="E12" s="273" t="s">
        <v>360</v>
      </c>
      <c r="F12" s="274" t="s">
        <v>361</v>
      </c>
    </row>
    <row r="13" spans="1:6" x14ac:dyDescent="0.25">
      <c r="A13" s="272">
        <v>4</v>
      </c>
      <c r="B13" s="273" t="s">
        <v>362</v>
      </c>
      <c r="C13" s="273" t="s">
        <v>363</v>
      </c>
      <c r="D13" s="273" t="s">
        <v>323</v>
      </c>
      <c r="E13" s="273" t="s">
        <v>364</v>
      </c>
      <c r="F13" s="274" t="s">
        <v>365</v>
      </c>
    </row>
    <row r="14" spans="1:6" x14ac:dyDescent="0.25">
      <c r="A14" s="272">
        <v>4</v>
      </c>
      <c r="B14" s="273" t="s">
        <v>366</v>
      </c>
      <c r="C14" s="273" t="s">
        <v>367</v>
      </c>
      <c r="D14" s="273" t="s">
        <v>323</v>
      </c>
      <c r="E14" s="273" t="s">
        <v>368</v>
      </c>
      <c r="F14" s="274" t="s">
        <v>369</v>
      </c>
    </row>
    <row r="15" spans="1:6" x14ac:dyDescent="0.25">
      <c r="A15" s="272">
        <v>4</v>
      </c>
      <c r="B15" s="273" t="s">
        <v>370</v>
      </c>
      <c r="C15" s="273" t="s">
        <v>371</v>
      </c>
      <c r="D15" s="273" t="s">
        <v>328</v>
      </c>
      <c r="E15" s="273" t="s">
        <v>368</v>
      </c>
      <c r="F15" s="274" t="s">
        <v>372</v>
      </c>
    </row>
    <row r="16" spans="1:6" x14ac:dyDescent="0.25">
      <c r="A16" s="272">
        <v>4</v>
      </c>
      <c r="B16" s="273" t="s">
        <v>373</v>
      </c>
      <c r="C16" s="273" t="s">
        <v>374</v>
      </c>
      <c r="D16" s="273" t="s">
        <v>335</v>
      </c>
      <c r="E16" s="273" t="s">
        <v>347</v>
      </c>
      <c r="F16" s="274" t="s">
        <v>375</v>
      </c>
    </row>
    <row r="17" spans="1:6" x14ac:dyDescent="0.25">
      <c r="A17" s="272">
        <v>4</v>
      </c>
      <c r="B17" s="273" t="s">
        <v>376</v>
      </c>
      <c r="C17" s="273" t="s">
        <v>377</v>
      </c>
      <c r="D17" s="273" t="s">
        <v>323</v>
      </c>
      <c r="E17" s="273" t="s">
        <v>368</v>
      </c>
      <c r="F17" s="274" t="s">
        <v>378</v>
      </c>
    </row>
    <row r="18" spans="1:6" x14ac:dyDescent="0.25">
      <c r="A18" s="272">
        <v>4</v>
      </c>
      <c r="B18" s="273" t="s">
        <v>379</v>
      </c>
      <c r="C18" s="273" t="s">
        <v>380</v>
      </c>
      <c r="D18" s="273" t="s">
        <v>323</v>
      </c>
      <c r="E18" s="273" t="s">
        <v>381</v>
      </c>
      <c r="F18" s="274" t="s">
        <v>382</v>
      </c>
    </row>
    <row r="19" spans="1:6" x14ac:dyDescent="0.25">
      <c r="A19" s="272">
        <v>4</v>
      </c>
      <c r="B19" s="273" t="s">
        <v>383</v>
      </c>
      <c r="C19" s="273" t="s">
        <v>384</v>
      </c>
      <c r="D19" s="273" t="s">
        <v>323</v>
      </c>
      <c r="E19" s="273" t="s">
        <v>385</v>
      </c>
      <c r="F19" s="274" t="s">
        <v>386</v>
      </c>
    </row>
    <row r="20" spans="1:6" x14ac:dyDescent="0.25">
      <c r="A20" s="272">
        <v>4</v>
      </c>
      <c r="B20" s="273" t="s">
        <v>387</v>
      </c>
      <c r="C20" s="273" t="s">
        <v>388</v>
      </c>
      <c r="D20" s="273" t="s">
        <v>323</v>
      </c>
      <c r="E20" s="273" t="s">
        <v>351</v>
      </c>
      <c r="F20" s="274" t="s">
        <v>389</v>
      </c>
    </row>
    <row r="21" spans="1:6" x14ac:dyDescent="0.25">
      <c r="A21" s="272">
        <v>4</v>
      </c>
      <c r="B21" s="273" t="s">
        <v>390</v>
      </c>
      <c r="C21" s="273" t="s">
        <v>391</v>
      </c>
      <c r="D21" s="273" t="s">
        <v>323</v>
      </c>
      <c r="E21" s="273" t="s">
        <v>392</v>
      </c>
      <c r="F21" s="274" t="s">
        <v>393</v>
      </c>
    </row>
    <row r="22" spans="1:6" x14ac:dyDescent="0.25">
      <c r="A22" s="272">
        <v>4</v>
      </c>
      <c r="B22" s="273" t="s">
        <v>394</v>
      </c>
      <c r="C22" s="273" t="s">
        <v>395</v>
      </c>
      <c r="D22" s="273" t="s">
        <v>323</v>
      </c>
      <c r="E22" s="273" t="s">
        <v>368</v>
      </c>
      <c r="F22" s="274" t="s">
        <v>396</v>
      </c>
    </row>
    <row r="23" spans="1:6" x14ac:dyDescent="0.25">
      <c r="A23" s="272">
        <v>4</v>
      </c>
      <c r="B23" s="273" t="s">
        <v>397</v>
      </c>
      <c r="C23" s="273" t="s">
        <v>398</v>
      </c>
      <c r="D23" s="273" t="s">
        <v>328</v>
      </c>
      <c r="E23" s="273" t="s">
        <v>399</v>
      </c>
      <c r="F23" s="274" t="s">
        <v>400</v>
      </c>
    </row>
    <row r="24" spans="1:6" x14ac:dyDescent="0.25">
      <c r="A24" s="272">
        <v>4</v>
      </c>
      <c r="B24" s="273" t="s">
        <v>401</v>
      </c>
      <c r="C24" s="273" t="s">
        <v>398</v>
      </c>
      <c r="D24" s="273" t="s">
        <v>323</v>
      </c>
      <c r="E24" s="273" t="s">
        <v>402</v>
      </c>
      <c r="F24" s="274" t="s">
        <v>403</v>
      </c>
    </row>
    <row r="25" spans="1:6" x14ac:dyDescent="0.25">
      <c r="A25" s="272">
        <v>4</v>
      </c>
      <c r="B25" s="273" t="s">
        <v>404</v>
      </c>
      <c r="C25" s="273" t="s">
        <v>405</v>
      </c>
      <c r="D25" s="273" t="s">
        <v>323</v>
      </c>
      <c r="E25" s="273" t="s">
        <v>406</v>
      </c>
      <c r="F25" s="274" t="s">
        <v>407</v>
      </c>
    </row>
    <row r="26" spans="1:6" x14ac:dyDescent="0.25">
      <c r="A26" s="272">
        <v>4</v>
      </c>
      <c r="B26" s="273" t="s">
        <v>408</v>
      </c>
      <c r="C26" s="273" t="s">
        <v>409</v>
      </c>
      <c r="D26" s="273" t="s">
        <v>323</v>
      </c>
      <c r="E26" s="273" t="s">
        <v>410</v>
      </c>
      <c r="F26" s="274" t="s">
        <v>411</v>
      </c>
    </row>
    <row r="27" spans="1:6" x14ac:dyDescent="0.25">
      <c r="A27" s="272">
        <v>4</v>
      </c>
      <c r="B27" s="273" t="s">
        <v>412</v>
      </c>
      <c r="C27" s="273" t="s">
        <v>413</v>
      </c>
      <c r="D27" s="273" t="s">
        <v>318</v>
      </c>
      <c r="E27" s="273" t="s">
        <v>414</v>
      </c>
      <c r="F27" s="274" t="s">
        <v>415</v>
      </c>
    </row>
    <row r="28" spans="1:6" x14ac:dyDescent="0.25">
      <c r="A28" s="272">
        <v>4</v>
      </c>
      <c r="B28" s="273" t="s">
        <v>416</v>
      </c>
      <c r="C28" s="273" t="s">
        <v>417</v>
      </c>
      <c r="D28" s="273" t="s">
        <v>323</v>
      </c>
      <c r="E28" s="273" t="s">
        <v>418</v>
      </c>
      <c r="F28" s="274" t="s">
        <v>419</v>
      </c>
    </row>
    <row r="29" spans="1:6" x14ac:dyDescent="0.25">
      <c r="A29" s="272">
        <v>4</v>
      </c>
      <c r="B29" s="273" t="s">
        <v>420</v>
      </c>
      <c r="C29" s="273" t="s">
        <v>421</v>
      </c>
      <c r="D29" s="273" t="s">
        <v>323</v>
      </c>
      <c r="E29" s="273" t="s">
        <v>422</v>
      </c>
      <c r="F29" s="274" t="s">
        <v>423</v>
      </c>
    </row>
    <row r="30" spans="1:6" x14ac:dyDescent="0.25">
      <c r="A30" s="275">
        <v>5</v>
      </c>
      <c r="B30" s="276" t="s">
        <v>424</v>
      </c>
      <c r="C30" s="276" t="s">
        <v>425</v>
      </c>
      <c r="D30" s="276" t="s">
        <v>323</v>
      </c>
      <c r="E30" s="276" t="s">
        <v>426</v>
      </c>
      <c r="F30" s="277" t="s">
        <v>427</v>
      </c>
    </row>
    <row r="31" spans="1:6" x14ac:dyDescent="0.25">
      <c r="A31" s="275">
        <v>5</v>
      </c>
      <c r="B31" s="276" t="s">
        <v>428</v>
      </c>
      <c r="C31" s="276" t="s">
        <v>429</v>
      </c>
      <c r="D31" s="276" t="s">
        <v>335</v>
      </c>
      <c r="E31" s="276" t="s">
        <v>430</v>
      </c>
      <c r="F31" s="277" t="s">
        <v>431</v>
      </c>
    </row>
    <row r="32" spans="1:6" x14ac:dyDescent="0.25">
      <c r="A32" s="275">
        <v>5</v>
      </c>
      <c r="B32" s="276" t="s">
        <v>432</v>
      </c>
      <c r="C32" s="276" t="s">
        <v>433</v>
      </c>
      <c r="D32" s="276" t="s">
        <v>318</v>
      </c>
      <c r="E32" s="276" t="s">
        <v>434</v>
      </c>
      <c r="F32" s="277" t="s">
        <v>435</v>
      </c>
    </row>
    <row r="33" spans="1:6" x14ac:dyDescent="0.25">
      <c r="A33" s="275">
        <v>5</v>
      </c>
      <c r="B33" s="276" t="s">
        <v>436</v>
      </c>
      <c r="C33" s="276" t="s">
        <v>437</v>
      </c>
      <c r="D33" s="276" t="s">
        <v>323</v>
      </c>
      <c r="E33" s="276" t="s">
        <v>434</v>
      </c>
      <c r="F33" s="277" t="s">
        <v>438</v>
      </c>
    </row>
    <row r="34" spans="1:6" x14ac:dyDescent="0.25">
      <c r="A34" s="275">
        <v>5</v>
      </c>
      <c r="B34" s="276" t="s">
        <v>439</v>
      </c>
      <c r="C34" s="276" t="s">
        <v>440</v>
      </c>
      <c r="D34" s="276" t="s">
        <v>328</v>
      </c>
      <c r="E34" s="276" t="s">
        <v>441</v>
      </c>
      <c r="F34" s="277" t="s">
        <v>442</v>
      </c>
    </row>
    <row r="35" spans="1:6" x14ac:dyDescent="0.25">
      <c r="A35" s="275">
        <v>5</v>
      </c>
      <c r="B35" s="276" t="s">
        <v>443</v>
      </c>
      <c r="C35" s="276" t="s">
        <v>444</v>
      </c>
      <c r="D35" s="276" t="s">
        <v>318</v>
      </c>
      <c r="E35" s="276" t="s">
        <v>434</v>
      </c>
      <c r="F35" s="277" t="s">
        <v>445</v>
      </c>
    </row>
    <row r="36" spans="1:6" x14ac:dyDescent="0.25">
      <c r="A36" s="275">
        <v>5</v>
      </c>
      <c r="B36" s="276" t="s">
        <v>446</v>
      </c>
      <c r="C36" s="276" t="s">
        <v>447</v>
      </c>
      <c r="D36" s="276" t="s">
        <v>323</v>
      </c>
      <c r="E36" s="276" t="s">
        <v>448</v>
      </c>
      <c r="F36" s="277" t="s">
        <v>449</v>
      </c>
    </row>
    <row r="37" spans="1:6" x14ac:dyDescent="0.25">
      <c r="A37" s="275">
        <v>5</v>
      </c>
      <c r="B37" s="276" t="s">
        <v>450</v>
      </c>
      <c r="C37" s="276" t="s">
        <v>451</v>
      </c>
      <c r="D37" s="276" t="s">
        <v>323</v>
      </c>
      <c r="E37" s="276" t="s">
        <v>452</v>
      </c>
      <c r="F37" s="277" t="s">
        <v>453</v>
      </c>
    </row>
    <row r="38" spans="1:6" x14ac:dyDescent="0.25">
      <c r="A38" s="275">
        <v>5</v>
      </c>
      <c r="B38" s="276" t="s">
        <v>454</v>
      </c>
      <c r="C38" s="276" t="s">
        <v>455</v>
      </c>
      <c r="D38" s="276" t="s">
        <v>323</v>
      </c>
      <c r="E38" s="276" t="s">
        <v>456</v>
      </c>
      <c r="F38" s="277" t="s">
        <v>457</v>
      </c>
    </row>
    <row r="39" spans="1:6" x14ac:dyDescent="0.25">
      <c r="A39" s="275">
        <v>5</v>
      </c>
      <c r="B39" s="276" t="s">
        <v>458</v>
      </c>
      <c r="C39" s="276" t="s">
        <v>459</v>
      </c>
      <c r="D39" s="276" t="s">
        <v>323</v>
      </c>
      <c r="E39" s="276" t="s">
        <v>460</v>
      </c>
      <c r="F39" s="277" t="s">
        <v>461</v>
      </c>
    </row>
    <row r="40" spans="1:6" x14ac:dyDescent="0.25">
      <c r="A40" s="275">
        <v>5</v>
      </c>
      <c r="B40" s="276" t="s">
        <v>462</v>
      </c>
      <c r="C40" s="276" t="s">
        <v>463</v>
      </c>
      <c r="D40" s="276" t="s">
        <v>323</v>
      </c>
      <c r="E40" s="276" t="s">
        <v>464</v>
      </c>
      <c r="F40" s="277" t="s">
        <v>465</v>
      </c>
    </row>
    <row r="41" spans="1:6" x14ac:dyDescent="0.25">
      <c r="A41" s="275">
        <v>5</v>
      </c>
      <c r="B41" s="276" t="s">
        <v>466</v>
      </c>
      <c r="C41" s="276" t="s">
        <v>467</v>
      </c>
      <c r="D41" s="276" t="s">
        <v>323</v>
      </c>
      <c r="E41" s="276" t="s">
        <v>468</v>
      </c>
      <c r="F41" s="277" t="s">
        <v>469</v>
      </c>
    </row>
    <row r="42" spans="1:6" x14ac:dyDescent="0.25">
      <c r="A42" s="275">
        <v>5</v>
      </c>
      <c r="B42" s="276" t="s">
        <v>470</v>
      </c>
      <c r="C42" s="276" t="s">
        <v>471</v>
      </c>
      <c r="D42" s="276" t="s">
        <v>323</v>
      </c>
      <c r="E42" s="276" t="s">
        <v>472</v>
      </c>
      <c r="F42" s="277" t="s">
        <v>473</v>
      </c>
    </row>
    <row r="43" spans="1:6" x14ac:dyDescent="0.25">
      <c r="A43" s="275">
        <v>5</v>
      </c>
      <c r="B43" s="276" t="s">
        <v>474</v>
      </c>
      <c r="C43" s="276" t="s">
        <v>475</v>
      </c>
      <c r="D43" s="276" t="s">
        <v>476</v>
      </c>
      <c r="E43" s="276" t="s">
        <v>448</v>
      </c>
      <c r="F43" s="277" t="s">
        <v>477</v>
      </c>
    </row>
    <row r="44" spans="1:6" x14ac:dyDescent="0.25">
      <c r="A44" s="275">
        <v>5</v>
      </c>
      <c r="B44" s="276" t="s">
        <v>478</v>
      </c>
      <c r="C44" s="276" t="s">
        <v>479</v>
      </c>
      <c r="D44" s="276" t="s">
        <v>323</v>
      </c>
      <c r="E44" s="276" t="s">
        <v>480</v>
      </c>
      <c r="F44" s="277" t="s">
        <v>481</v>
      </c>
    </row>
    <row r="45" spans="1:6" x14ac:dyDescent="0.25">
      <c r="A45" s="275">
        <v>5</v>
      </c>
      <c r="B45" s="276" t="s">
        <v>482</v>
      </c>
      <c r="C45" s="276" t="s">
        <v>483</v>
      </c>
      <c r="D45" s="276" t="s">
        <v>323</v>
      </c>
      <c r="E45" s="276" t="s">
        <v>452</v>
      </c>
      <c r="F45" s="277" t="s">
        <v>484</v>
      </c>
    </row>
    <row r="46" spans="1:6" x14ac:dyDescent="0.25">
      <c r="A46" s="275">
        <v>5</v>
      </c>
      <c r="B46" s="276" t="s">
        <v>485</v>
      </c>
      <c r="C46" s="276" t="s">
        <v>486</v>
      </c>
      <c r="D46" s="276" t="s">
        <v>335</v>
      </c>
      <c r="E46" s="276" t="s">
        <v>452</v>
      </c>
      <c r="F46" s="277" t="s">
        <v>487</v>
      </c>
    </row>
    <row r="47" spans="1:6" x14ac:dyDescent="0.25">
      <c r="A47" s="275">
        <v>5</v>
      </c>
      <c r="B47" s="276" t="s">
        <v>488</v>
      </c>
      <c r="C47" s="276" t="s">
        <v>489</v>
      </c>
      <c r="D47" s="276" t="s">
        <v>335</v>
      </c>
      <c r="E47" s="276" t="s">
        <v>456</v>
      </c>
      <c r="F47" s="277" t="s">
        <v>490</v>
      </c>
    </row>
    <row r="48" spans="1:6" x14ac:dyDescent="0.25">
      <c r="A48" s="275">
        <v>5</v>
      </c>
      <c r="B48" s="276" t="s">
        <v>491</v>
      </c>
      <c r="C48" s="276" t="s">
        <v>492</v>
      </c>
      <c r="D48" s="276" t="s">
        <v>335</v>
      </c>
      <c r="E48" s="276" t="s">
        <v>434</v>
      </c>
      <c r="F48" s="277" t="s">
        <v>493</v>
      </c>
    </row>
    <row r="49" spans="1:6" x14ac:dyDescent="0.25">
      <c r="A49" s="275">
        <v>5</v>
      </c>
      <c r="B49" s="276" t="s">
        <v>494</v>
      </c>
      <c r="C49" s="276" t="s">
        <v>495</v>
      </c>
      <c r="D49" s="276" t="s">
        <v>323</v>
      </c>
      <c r="E49" s="276" t="s">
        <v>496</v>
      </c>
      <c r="F49" s="277" t="s">
        <v>497</v>
      </c>
    </row>
    <row r="50" spans="1:6" x14ac:dyDescent="0.25">
      <c r="A50" s="275">
        <v>5</v>
      </c>
      <c r="B50" s="276" t="s">
        <v>498</v>
      </c>
      <c r="C50" s="276" t="s">
        <v>499</v>
      </c>
      <c r="D50" s="276" t="s">
        <v>323</v>
      </c>
      <c r="E50" s="276" t="s">
        <v>460</v>
      </c>
      <c r="F50" s="277" t="s">
        <v>500</v>
      </c>
    </row>
    <row r="51" spans="1:6" x14ac:dyDescent="0.25">
      <c r="A51" s="275">
        <v>5</v>
      </c>
      <c r="B51" s="276" t="s">
        <v>501</v>
      </c>
      <c r="C51" s="276" t="s">
        <v>502</v>
      </c>
      <c r="D51" s="276" t="s">
        <v>323</v>
      </c>
      <c r="E51" s="276" t="s">
        <v>503</v>
      </c>
      <c r="F51" s="277" t="s">
        <v>504</v>
      </c>
    </row>
    <row r="52" spans="1:6" x14ac:dyDescent="0.25">
      <c r="A52" s="278">
        <v>13</v>
      </c>
      <c r="B52" s="279" t="s">
        <v>505</v>
      </c>
      <c r="C52" s="279" t="s">
        <v>506</v>
      </c>
      <c r="D52" s="279" t="s">
        <v>328</v>
      </c>
      <c r="E52" s="279" t="s">
        <v>507</v>
      </c>
      <c r="F52" s="280" t="s">
        <v>508</v>
      </c>
    </row>
    <row r="53" spans="1:6" x14ac:dyDescent="0.25">
      <c r="A53" s="278">
        <v>13</v>
      </c>
      <c r="B53" s="279" t="s">
        <v>509</v>
      </c>
      <c r="C53" s="279" t="s">
        <v>510</v>
      </c>
      <c r="D53" s="279" t="s">
        <v>323</v>
      </c>
      <c r="E53" s="279" t="s">
        <v>511</v>
      </c>
      <c r="F53" s="280" t="s">
        <v>512</v>
      </c>
    </row>
    <row r="54" spans="1:6" x14ac:dyDescent="0.25">
      <c r="A54" s="278">
        <v>13</v>
      </c>
      <c r="B54" s="279" t="s">
        <v>513</v>
      </c>
      <c r="C54" s="279" t="s">
        <v>514</v>
      </c>
      <c r="D54" s="279" t="s">
        <v>323</v>
      </c>
      <c r="E54" s="279" t="s">
        <v>515</v>
      </c>
      <c r="F54" s="280" t="s">
        <v>516</v>
      </c>
    </row>
    <row r="55" spans="1:6" x14ac:dyDescent="0.25">
      <c r="A55" s="278">
        <v>13</v>
      </c>
      <c r="B55" s="279" t="s">
        <v>517</v>
      </c>
      <c r="C55" s="279" t="s">
        <v>518</v>
      </c>
      <c r="D55" s="279" t="s">
        <v>323</v>
      </c>
      <c r="E55" s="279" t="s">
        <v>519</v>
      </c>
      <c r="F55" s="280" t="s">
        <v>520</v>
      </c>
    </row>
    <row r="56" spans="1:6" x14ac:dyDescent="0.25">
      <c r="A56" s="278">
        <v>13</v>
      </c>
      <c r="B56" s="279" t="s">
        <v>521</v>
      </c>
      <c r="C56" s="279" t="s">
        <v>522</v>
      </c>
      <c r="D56" s="279" t="s">
        <v>323</v>
      </c>
      <c r="E56" s="279" t="s">
        <v>511</v>
      </c>
      <c r="F56" s="280" t="s">
        <v>523</v>
      </c>
    </row>
    <row r="57" spans="1:6" x14ac:dyDescent="0.25">
      <c r="A57" s="278">
        <v>13</v>
      </c>
      <c r="B57" s="279" t="s">
        <v>524</v>
      </c>
      <c r="C57" s="279" t="s">
        <v>525</v>
      </c>
      <c r="D57" s="279" t="s">
        <v>318</v>
      </c>
      <c r="E57" s="279" t="s">
        <v>526</v>
      </c>
      <c r="F57" s="280" t="s">
        <v>527</v>
      </c>
    </row>
    <row r="58" spans="1:6" x14ac:dyDescent="0.25">
      <c r="A58" s="278">
        <v>13</v>
      </c>
      <c r="B58" s="279" t="s">
        <v>528</v>
      </c>
      <c r="C58" s="279" t="s">
        <v>525</v>
      </c>
      <c r="D58" s="279" t="s">
        <v>323</v>
      </c>
      <c r="E58" s="279" t="s">
        <v>515</v>
      </c>
      <c r="F58" s="280" t="s">
        <v>529</v>
      </c>
    </row>
    <row r="59" spans="1:6" x14ac:dyDescent="0.25">
      <c r="A59" s="278">
        <v>13</v>
      </c>
      <c r="B59" s="279" t="s">
        <v>530</v>
      </c>
      <c r="C59" s="279" t="s">
        <v>531</v>
      </c>
      <c r="D59" s="279" t="s">
        <v>335</v>
      </c>
      <c r="E59" s="279" t="s">
        <v>519</v>
      </c>
      <c r="F59" s="280" t="s">
        <v>532</v>
      </c>
    </row>
    <row r="60" spans="1:6" x14ac:dyDescent="0.25">
      <c r="A60" s="278">
        <v>13</v>
      </c>
      <c r="B60" s="279" t="s">
        <v>533</v>
      </c>
      <c r="C60" s="279" t="s">
        <v>534</v>
      </c>
      <c r="D60" s="279" t="s">
        <v>323</v>
      </c>
      <c r="E60" s="279" t="s">
        <v>535</v>
      </c>
      <c r="F60" s="280" t="s">
        <v>536</v>
      </c>
    </row>
    <row r="61" spans="1:6" x14ac:dyDescent="0.25">
      <c r="A61" s="278">
        <v>13</v>
      </c>
      <c r="B61" s="279" t="s">
        <v>537</v>
      </c>
      <c r="C61" s="279" t="s">
        <v>538</v>
      </c>
      <c r="D61" s="279" t="s">
        <v>335</v>
      </c>
      <c r="E61" s="279" t="s">
        <v>539</v>
      </c>
      <c r="F61" s="280" t="s">
        <v>540</v>
      </c>
    </row>
    <row r="62" spans="1:6" x14ac:dyDescent="0.25">
      <c r="A62" s="278">
        <v>13</v>
      </c>
      <c r="B62" s="279" t="s">
        <v>541</v>
      </c>
      <c r="C62" s="279" t="s">
        <v>538</v>
      </c>
      <c r="D62" s="279" t="s">
        <v>323</v>
      </c>
      <c r="E62" s="279" t="s">
        <v>542</v>
      </c>
      <c r="F62" s="280" t="s">
        <v>543</v>
      </c>
    </row>
    <row r="63" spans="1:6" x14ac:dyDescent="0.25">
      <c r="A63" s="278">
        <v>13</v>
      </c>
      <c r="B63" s="279" t="s">
        <v>544</v>
      </c>
      <c r="C63" s="279" t="s">
        <v>545</v>
      </c>
      <c r="D63" s="279" t="s">
        <v>323</v>
      </c>
      <c r="E63" s="279" t="s">
        <v>511</v>
      </c>
      <c r="F63" s="280" t="s">
        <v>546</v>
      </c>
    </row>
    <row r="64" spans="1:6" x14ac:dyDescent="0.25">
      <c r="A64" s="278">
        <v>13</v>
      </c>
      <c r="B64" s="279" t="s">
        <v>547</v>
      </c>
      <c r="C64" s="279" t="s">
        <v>548</v>
      </c>
      <c r="D64" s="279" t="s">
        <v>323</v>
      </c>
      <c r="E64" s="279" t="s">
        <v>511</v>
      </c>
      <c r="F64" s="280" t="s">
        <v>549</v>
      </c>
    </row>
    <row r="65" spans="1:6" x14ac:dyDescent="0.25">
      <c r="A65" s="278">
        <v>13</v>
      </c>
      <c r="B65" s="279" t="s">
        <v>550</v>
      </c>
      <c r="C65" s="279" t="s">
        <v>551</v>
      </c>
      <c r="D65" s="279" t="s">
        <v>323</v>
      </c>
      <c r="E65" s="279" t="s">
        <v>511</v>
      </c>
      <c r="F65" s="280" t="s">
        <v>552</v>
      </c>
    </row>
    <row r="66" spans="1:6" x14ac:dyDescent="0.25">
      <c r="A66" s="278">
        <v>13</v>
      </c>
      <c r="B66" s="279" t="s">
        <v>553</v>
      </c>
      <c r="C66" s="279" t="s">
        <v>551</v>
      </c>
      <c r="D66" s="279" t="s">
        <v>323</v>
      </c>
      <c r="E66" s="279" t="s">
        <v>554</v>
      </c>
      <c r="F66" s="280" t="s">
        <v>555</v>
      </c>
    </row>
    <row r="67" spans="1:6" x14ac:dyDescent="0.25">
      <c r="A67" s="278">
        <v>13</v>
      </c>
      <c r="B67" s="279" t="s">
        <v>556</v>
      </c>
      <c r="C67" s="279" t="s">
        <v>557</v>
      </c>
      <c r="D67" s="279" t="s">
        <v>328</v>
      </c>
      <c r="E67" s="279" t="s">
        <v>511</v>
      </c>
      <c r="F67" s="280" t="s">
        <v>558</v>
      </c>
    </row>
    <row r="68" spans="1:6" x14ac:dyDescent="0.25">
      <c r="A68" s="278">
        <v>13</v>
      </c>
      <c r="B68" s="279" t="s">
        <v>559</v>
      </c>
      <c r="C68" s="279" t="s">
        <v>560</v>
      </c>
      <c r="D68" s="279" t="s">
        <v>323</v>
      </c>
      <c r="E68" s="279" t="s">
        <v>561</v>
      </c>
      <c r="F68" s="280" t="s">
        <v>562</v>
      </c>
    </row>
    <row r="69" spans="1:6" x14ac:dyDescent="0.25">
      <c r="A69" s="278">
        <v>13</v>
      </c>
      <c r="B69" s="279" t="s">
        <v>563</v>
      </c>
      <c r="C69" s="279" t="s">
        <v>564</v>
      </c>
      <c r="D69" s="279" t="s">
        <v>323</v>
      </c>
      <c r="E69" s="279" t="s">
        <v>511</v>
      </c>
      <c r="F69" s="280" t="s">
        <v>565</v>
      </c>
    </row>
    <row r="70" spans="1:6" x14ac:dyDescent="0.25">
      <c r="A70" s="278">
        <v>13</v>
      </c>
      <c r="B70" s="279" t="s">
        <v>566</v>
      </c>
      <c r="C70" s="279" t="s">
        <v>564</v>
      </c>
      <c r="D70" s="279" t="s">
        <v>318</v>
      </c>
      <c r="E70" s="279" t="s">
        <v>567</v>
      </c>
      <c r="F70" s="280" t="s">
        <v>568</v>
      </c>
    </row>
    <row r="71" spans="1:6" x14ac:dyDescent="0.25">
      <c r="A71" s="278">
        <v>13</v>
      </c>
      <c r="B71" s="279" t="s">
        <v>569</v>
      </c>
      <c r="C71" s="279" t="s">
        <v>570</v>
      </c>
      <c r="D71" s="279" t="s">
        <v>328</v>
      </c>
      <c r="E71" s="279" t="s">
        <v>571</v>
      </c>
      <c r="F71" s="280" t="s">
        <v>572</v>
      </c>
    </row>
    <row r="72" spans="1:6" x14ac:dyDescent="0.25">
      <c r="A72" s="278">
        <v>13</v>
      </c>
      <c r="B72" s="279" t="s">
        <v>573</v>
      </c>
      <c r="C72" s="279" t="s">
        <v>574</v>
      </c>
      <c r="D72" s="279" t="s">
        <v>323</v>
      </c>
      <c r="E72" s="279" t="s">
        <v>575</v>
      </c>
      <c r="F72" s="280" t="s">
        <v>576</v>
      </c>
    </row>
    <row r="73" spans="1:6" x14ac:dyDescent="0.25">
      <c r="A73" s="278">
        <v>13</v>
      </c>
      <c r="B73" s="279" t="s">
        <v>577</v>
      </c>
      <c r="C73" s="279" t="s">
        <v>578</v>
      </c>
      <c r="D73" s="279" t="s">
        <v>323</v>
      </c>
      <c r="E73" s="279" t="s">
        <v>539</v>
      </c>
      <c r="F73" s="280" t="s">
        <v>579</v>
      </c>
    </row>
    <row r="74" spans="1:6" x14ac:dyDescent="0.25">
      <c r="A74" s="278">
        <v>13</v>
      </c>
      <c r="B74" s="279" t="s">
        <v>580</v>
      </c>
      <c r="C74" s="279" t="s">
        <v>581</v>
      </c>
      <c r="D74" s="279" t="s">
        <v>323</v>
      </c>
      <c r="E74" s="279" t="s">
        <v>511</v>
      </c>
      <c r="F74" s="280" t="s">
        <v>582</v>
      </c>
    </row>
    <row r="75" spans="1:6" x14ac:dyDescent="0.25">
      <c r="A75" s="278">
        <v>13</v>
      </c>
      <c r="B75" s="279" t="s">
        <v>583</v>
      </c>
      <c r="C75" s="279" t="s">
        <v>584</v>
      </c>
      <c r="D75" s="279" t="s">
        <v>335</v>
      </c>
      <c r="E75" s="279" t="s">
        <v>511</v>
      </c>
      <c r="F75" s="280" t="s">
        <v>585</v>
      </c>
    </row>
    <row r="76" spans="1:6" x14ac:dyDescent="0.25">
      <c r="A76" s="278">
        <v>13</v>
      </c>
      <c r="B76" s="279" t="s">
        <v>586</v>
      </c>
      <c r="C76" s="279" t="s">
        <v>587</v>
      </c>
      <c r="D76" s="279" t="s">
        <v>323</v>
      </c>
      <c r="E76" s="279" t="s">
        <v>511</v>
      </c>
      <c r="F76" s="280" t="s">
        <v>588</v>
      </c>
    </row>
    <row r="77" spans="1:6" x14ac:dyDescent="0.25">
      <c r="A77" s="278">
        <v>13</v>
      </c>
      <c r="B77" s="279" t="s">
        <v>589</v>
      </c>
      <c r="C77" s="279" t="s">
        <v>590</v>
      </c>
      <c r="D77" s="279" t="s">
        <v>335</v>
      </c>
      <c r="E77" s="279" t="s">
        <v>511</v>
      </c>
      <c r="F77" s="280" t="s">
        <v>591</v>
      </c>
    </row>
    <row r="78" spans="1:6" x14ac:dyDescent="0.25">
      <c r="A78" s="278">
        <v>13</v>
      </c>
      <c r="B78" s="279" t="s">
        <v>592</v>
      </c>
      <c r="C78" s="279" t="s">
        <v>593</v>
      </c>
      <c r="D78" s="279" t="s">
        <v>323</v>
      </c>
      <c r="E78" s="279" t="s">
        <v>594</v>
      </c>
      <c r="F78" s="280" t="s">
        <v>595</v>
      </c>
    </row>
    <row r="79" spans="1:6" x14ac:dyDescent="0.25">
      <c r="A79" s="278">
        <v>13</v>
      </c>
      <c r="B79" s="279" t="s">
        <v>596</v>
      </c>
      <c r="C79" s="279" t="s">
        <v>597</v>
      </c>
      <c r="D79" s="279" t="s">
        <v>335</v>
      </c>
      <c r="E79" s="279" t="s">
        <v>598</v>
      </c>
      <c r="F79" s="280" t="s">
        <v>599</v>
      </c>
    </row>
    <row r="80" spans="1:6" x14ac:dyDescent="0.25">
      <c r="A80" s="278">
        <v>13</v>
      </c>
      <c r="B80" s="279" t="s">
        <v>600</v>
      </c>
      <c r="C80" s="279" t="s">
        <v>601</v>
      </c>
      <c r="D80" s="279" t="s">
        <v>323</v>
      </c>
      <c r="E80" s="279" t="s">
        <v>602</v>
      </c>
      <c r="F80" s="280" t="s">
        <v>603</v>
      </c>
    </row>
    <row r="81" spans="1:6" x14ac:dyDescent="0.25">
      <c r="A81" s="278">
        <v>13</v>
      </c>
      <c r="B81" s="279" t="s">
        <v>604</v>
      </c>
      <c r="C81" s="279" t="s">
        <v>605</v>
      </c>
      <c r="D81" s="279" t="s">
        <v>323</v>
      </c>
      <c r="E81" s="279" t="s">
        <v>606</v>
      </c>
      <c r="F81" s="280" t="s">
        <v>607</v>
      </c>
    </row>
    <row r="82" spans="1:6" x14ac:dyDescent="0.25">
      <c r="A82" s="278">
        <v>13</v>
      </c>
      <c r="B82" s="279" t="s">
        <v>608</v>
      </c>
      <c r="C82" s="279" t="s">
        <v>609</v>
      </c>
      <c r="D82" s="279" t="s">
        <v>323</v>
      </c>
      <c r="E82" s="279" t="s">
        <v>511</v>
      </c>
      <c r="F82" s="280" t="s">
        <v>610</v>
      </c>
    </row>
    <row r="83" spans="1:6" x14ac:dyDescent="0.25">
      <c r="A83" s="278">
        <v>13</v>
      </c>
      <c r="B83" s="279" t="s">
        <v>611</v>
      </c>
      <c r="C83" s="279" t="s">
        <v>612</v>
      </c>
      <c r="D83" s="279" t="s">
        <v>335</v>
      </c>
      <c r="E83" s="279" t="s">
        <v>613</v>
      </c>
      <c r="F83" s="280" t="s">
        <v>614</v>
      </c>
    </row>
    <row r="84" spans="1:6" x14ac:dyDescent="0.25">
      <c r="A84" s="278">
        <v>13</v>
      </c>
      <c r="B84" s="279" t="s">
        <v>615</v>
      </c>
      <c r="C84" s="279" t="s">
        <v>616</v>
      </c>
      <c r="D84" s="279" t="s">
        <v>335</v>
      </c>
      <c r="E84" s="279" t="s">
        <v>617</v>
      </c>
      <c r="F84" s="280" t="s">
        <v>618</v>
      </c>
    </row>
    <row r="85" spans="1:6" x14ac:dyDescent="0.25">
      <c r="A85" s="278">
        <v>13</v>
      </c>
      <c r="B85" s="279" t="s">
        <v>619</v>
      </c>
      <c r="C85" s="279" t="s">
        <v>620</v>
      </c>
      <c r="D85" s="279" t="s">
        <v>323</v>
      </c>
      <c r="E85" s="279" t="s">
        <v>621</v>
      </c>
      <c r="F85" s="280" t="s">
        <v>622</v>
      </c>
    </row>
    <row r="86" spans="1:6" x14ac:dyDescent="0.25">
      <c r="A86" s="278">
        <v>13</v>
      </c>
      <c r="B86" s="279" t="s">
        <v>623</v>
      </c>
      <c r="C86" s="279" t="s">
        <v>624</v>
      </c>
      <c r="D86" s="279" t="s">
        <v>323</v>
      </c>
      <c r="E86" s="279" t="s">
        <v>511</v>
      </c>
      <c r="F86" s="280" t="s">
        <v>625</v>
      </c>
    </row>
    <row r="87" spans="1:6" x14ac:dyDescent="0.25">
      <c r="A87" s="278">
        <v>13</v>
      </c>
      <c r="B87" s="279" t="s">
        <v>626</v>
      </c>
      <c r="C87" s="279" t="s">
        <v>627</v>
      </c>
      <c r="D87" s="279" t="s">
        <v>323</v>
      </c>
      <c r="E87" s="279" t="s">
        <v>628</v>
      </c>
      <c r="F87" s="280" t="s">
        <v>629</v>
      </c>
    </row>
    <row r="88" spans="1:6" x14ac:dyDescent="0.25">
      <c r="A88" s="278">
        <v>13</v>
      </c>
      <c r="B88" s="279" t="s">
        <v>630</v>
      </c>
      <c r="C88" s="279" t="s">
        <v>631</v>
      </c>
      <c r="D88" s="279" t="s">
        <v>323</v>
      </c>
      <c r="E88" s="279" t="s">
        <v>598</v>
      </c>
      <c r="F88" s="280" t="s">
        <v>632</v>
      </c>
    </row>
    <row r="89" spans="1:6" x14ac:dyDescent="0.25">
      <c r="A89" s="278">
        <v>13</v>
      </c>
      <c r="B89" s="279" t="s">
        <v>633</v>
      </c>
      <c r="C89" s="279" t="s">
        <v>634</v>
      </c>
      <c r="D89" s="279" t="s">
        <v>335</v>
      </c>
      <c r="E89" s="279" t="s">
        <v>511</v>
      </c>
      <c r="F89" s="280" t="s">
        <v>635</v>
      </c>
    </row>
    <row r="90" spans="1:6" x14ac:dyDescent="0.25">
      <c r="A90" s="278">
        <v>13</v>
      </c>
      <c r="B90" s="279" t="s">
        <v>636</v>
      </c>
      <c r="C90" s="279" t="s">
        <v>637</v>
      </c>
      <c r="D90" s="279" t="s">
        <v>318</v>
      </c>
      <c r="E90" s="279" t="s">
        <v>511</v>
      </c>
      <c r="F90" s="280" t="s">
        <v>638</v>
      </c>
    </row>
    <row r="91" spans="1:6" x14ac:dyDescent="0.25">
      <c r="A91" s="278">
        <v>13</v>
      </c>
      <c r="B91" s="279" t="s">
        <v>639</v>
      </c>
      <c r="C91" s="279" t="s">
        <v>640</v>
      </c>
      <c r="D91" s="279" t="s">
        <v>323</v>
      </c>
      <c r="E91" s="279" t="s">
        <v>511</v>
      </c>
      <c r="F91" s="280" t="s">
        <v>641</v>
      </c>
    </row>
    <row r="92" spans="1:6" x14ac:dyDescent="0.25">
      <c r="A92" s="278">
        <v>13</v>
      </c>
      <c r="B92" s="279" t="s">
        <v>642</v>
      </c>
      <c r="C92" s="279" t="s">
        <v>643</v>
      </c>
      <c r="D92" s="279" t="s">
        <v>323</v>
      </c>
      <c r="E92" s="279" t="s">
        <v>511</v>
      </c>
      <c r="F92" s="280" t="s">
        <v>644</v>
      </c>
    </row>
    <row r="93" spans="1:6" x14ac:dyDescent="0.25">
      <c r="A93" s="278">
        <v>13</v>
      </c>
      <c r="B93" s="279" t="s">
        <v>645</v>
      </c>
      <c r="C93" s="279" t="s">
        <v>646</v>
      </c>
      <c r="D93" s="279" t="s">
        <v>335</v>
      </c>
      <c r="E93" s="279" t="s">
        <v>511</v>
      </c>
      <c r="F93" s="280" t="s">
        <v>647</v>
      </c>
    </row>
    <row r="94" spans="1:6" x14ac:dyDescent="0.25">
      <c r="A94" s="278">
        <v>13</v>
      </c>
      <c r="B94" s="279" t="s">
        <v>648</v>
      </c>
      <c r="C94" s="279" t="s">
        <v>649</v>
      </c>
      <c r="D94" s="279" t="s">
        <v>323</v>
      </c>
      <c r="E94" s="279" t="s">
        <v>650</v>
      </c>
      <c r="F94" s="280" t="s">
        <v>651</v>
      </c>
    </row>
    <row r="95" spans="1:6" x14ac:dyDescent="0.25">
      <c r="A95" s="278">
        <v>13</v>
      </c>
      <c r="B95" s="279" t="s">
        <v>652</v>
      </c>
      <c r="C95" s="279" t="s">
        <v>653</v>
      </c>
      <c r="D95" s="279" t="s">
        <v>323</v>
      </c>
      <c r="E95" s="279" t="s">
        <v>654</v>
      </c>
      <c r="F95" s="280" t="s">
        <v>655</v>
      </c>
    </row>
    <row r="96" spans="1:6" x14ac:dyDescent="0.25">
      <c r="A96" s="278">
        <v>13</v>
      </c>
      <c r="B96" s="279" t="s">
        <v>656</v>
      </c>
      <c r="C96" s="279" t="s">
        <v>657</v>
      </c>
      <c r="D96" s="279" t="s">
        <v>323</v>
      </c>
      <c r="E96" s="279" t="s">
        <v>658</v>
      </c>
      <c r="F96" s="280" t="s">
        <v>659</v>
      </c>
    </row>
    <row r="97" spans="1:6" x14ac:dyDescent="0.25">
      <c r="A97" s="278">
        <v>13</v>
      </c>
      <c r="B97" s="279" t="s">
        <v>660</v>
      </c>
      <c r="C97" s="279" t="s">
        <v>661</v>
      </c>
      <c r="D97" s="279" t="s">
        <v>323</v>
      </c>
      <c r="E97" s="279" t="s">
        <v>511</v>
      </c>
      <c r="F97" s="280" t="s">
        <v>662</v>
      </c>
    </row>
    <row r="98" spans="1:6" x14ac:dyDescent="0.25">
      <c r="A98" s="278">
        <v>13</v>
      </c>
      <c r="B98" s="279" t="s">
        <v>663</v>
      </c>
      <c r="C98" s="279" t="s">
        <v>664</v>
      </c>
      <c r="D98" s="279" t="s">
        <v>328</v>
      </c>
      <c r="E98" s="279" t="s">
        <v>665</v>
      </c>
      <c r="F98" s="280" t="s">
        <v>666</v>
      </c>
    </row>
    <row r="99" spans="1:6" x14ac:dyDescent="0.25">
      <c r="A99" s="278">
        <v>13</v>
      </c>
      <c r="B99" s="279" t="s">
        <v>667</v>
      </c>
      <c r="C99" s="279" t="s">
        <v>668</v>
      </c>
      <c r="D99" s="279" t="s">
        <v>323</v>
      </c>
      <c r="E99" s="279" t="s">
        <v>669</v>
      </c>
      <c r="F99" s="280" t="s">
        <v>670</v>
      </c>
    </row>
    <row r="100" spans="1:6" x14ac:dyDescent="0.25">
      <c r="A100" s="278">
        <v>13</v>
      </c>
      <c r="B100" s="279" t="s">
        <v>671</v>
      </c>
      <c r="C100" s="279" t="s">
        <v>672</v>
      </c>
      <c r="D100" s="279" t="s">
        <v>323</v>
      </c>
      <c r="E100" s="279" t="s">
        <v>511</v>
      </c>
      <c r="F100" s="280" t="s">
        <v>673</v>
      </c>
    </row>
    <row r="101" spans="1:6" x14ac:dyDescent="0.25">
      <c r="A101" s="278">
        <v>13</v>
      </c>
      <c r="B101" s="279" t="s">
        <v>674</v>
      </c>
      <c r="C101" s="279" t="s">
        <v>675</v>
      </c>
      <c r="D101" s="279" t="s">
        <v>323</v>
      </c>
      <c r="E101" s="279" t="s">
        <v>575</v>
      </c>
      <c r="F101" s="280" t="s">
        <v>676</v>
      </c>
    </row>
    <row r="102" spans="1:6" x14ac:dyDescent="0.25">
      <c r="A102" s="278">
        <v>13</v>
      </c>
      <c r="B102" s="279" t="s">
        <v>677</v>
      </c>
      <c r="C102" s="279" t="s">
        <v>678</v>
      </c>
      <c r="D102" s="279" t="s">
        <v>323</v>
      </c>
      <c r="E102" s="279" t="s">
        <v>511</v>
      </c>
      <c r="F102" s="280" t="s">
        <v>679</v>
      </c>
    </row>
    <row r="103" spans="1:6" x14ac:dyDescent="0.25">
      <c r="A103" s="278">
        <v>13</v>
      </c>
      <c r="B103" s="279" t="s">
        <v>680</v>
      </c>
      <c r="C103" s="279" t="s">
        <v>681</v>
      </c>
      <c r="D103" s="279" t="s">
        <v>323</v>
      </c>
      <c r="E103" s="279" t="s">
        <v>515</v>
      </c>
      <c r="F103" s="280" t="s">
        <v>682</v>
      </c>
    </row>
    <row r="104" spans="1:6" x14ac:dyDescent="0.25">
      <c r="A104" s="278">
        <v>13</v>
      </c>
      <c r="B104" s="279" t="s">
        <v>683</v>
      </c>
      <c r="C104" s="279" t="s">
        <v>684</v>
      </c>
      <c r="D104" s="279" t="s">
        <v>323</v>
      </c>
      <c r="E104" s="279" t="s">
        <v>511</v>
      </c>
      <c r="F104" s="280" t="s">
        <v>685</v>
      </c>
    </row>
    <row r="105" spans="1:6" x14ac:dyDescent="0.25">
      <c r="A105" s="278">
        <v>13</v>
      </c>
      <c r="B105" s="279" t="s">
        <v>686</v>
      </c>
      <c r="C105" s="279" t="s">
        <v>687</v>
      </c>
      <c r="D105" s="279" t="s">
        <v>328</v>
      </c>
      <c r="E105" s="279" t="s">
        <v>561</v>
      </c>
      <c r="F105" s="280" t="s">
        <v>688</v>
      </c>
    </row>
    <row r="106" spans="1:6" x14ac:dyDescent="0.25">
      <c r="A106" s="278">
        <v>13</v>
      </c>
      <c r="B106" s="279" t="s">
        <v>689</v>
      </c>
      <c r="C106" s="279" t="s">
        <v>690</v>
      </c>
      <c r="D106" s="279" t="s">
        <v>323</v>
      </c>
      <c r="E106" s="279" t="s">
        <v>691</v>
      </c>
      <c r="F106" s="280" t="s">
        <v>692</v>
      </c>
    </row>
    <row r="107" spans="1:6" x14ac:dyDescent="0.25">
      <c r="A107" s="278">
        <v>13</v>
      </c>
      <c r="B107" s="279" t="s">
        <v>693</v>
      </c>
      <c r="C107" s="279" t="s">
        <v>694</v>
      </c>
      <c r="D107" s="279" t="s">
        <v>318</v>
      </c>
      <c r="E107" s="279" t="s">
        <v>507</v>
      </c>
      <c r="F107" s="280" t="s">
        <v>695</v>
      </c>
    </row>
    <row r="108" spans="1:6" x14ac:dyDescent="0.25">
      <c r="A108" s="278">
        <v>13</v>
      </c>
      <c r="B108" s="279" t="s">
        <v>696</v>
      </c>
      <c r="C108" s="279" t="s">
        <v>697</v>
      </c>
      <c r="D108" s="279" t="s">
        <v>335</v>
      </c>
      <c r="E108" s="279" t="s">
        <v>511</v>
      </c>
      <c r="F108" s="280" t="s">
        <v>698</v>
      </c>
    </row>
    <row r="109" spans="1:6" x14ac:dyDescent="0.25">
      <c r="A109" s="278">
        <v>13</v>
      </c>
      <c r="B109" s="279" t="s">
        <v>699</v>
      </c>
      <c r="C109" s="279" t="s">
        <v>697</v>
      </c>
      <c r="D109" s="279" t="s">
        <v>323</v>
      </c>
      <c r="E109" s="279" t="s">
        <v>511</v>
      </c>
      <c r="F109" s="280" t="s">
        <v>700</v>
      </c>
    </row>
    <row r="110" spans="1:6" x14ac:dyDescent="0.25">
      <c r="A110" s="278">
        <v>13</v>
      </c>
      <c r="B110" s="279" t="s">
        <v>701</v>
      </c>
      <c r="C110" s="279" t="s">
        <v>702</v>
      </c>
      <c r="D110" s="279" t="s">
        <v>323</v>
      </c>
      <c r="E110" s="279" t="s">
        <v>703</v>
      </c>
      <c r="F110" s="280" t="s">
        <v>704</v>
      </c>
    </row>
    <row r="111" spans="1:6" x14ac:dyDescent="0.25">
      <c r="A111" s="278">
        <v>13</v>
      </c>
      <c r="B111" s="279" t="s">
        <v>705</v>
      </c>
      <c r="C111" s="279" t="s">
        <v>706</v>
      </c>
      <c r="D111" s="279" t="s">
        <v>323</v>
      </c>
      <c r="E111" s="279" t="s">
        <v>707</v>
      </c>
      <c r="F111" s="280" t="s">
        <v>708</v>
      </c>
    </row>
    <row r="112" spans="1:6" x14ac:dyDescent="0.25">
      <c r="A112" s="278">
        <v>13</v>
      </c>
      <c r="B112" s="279" t="s">
        <v>709</v>
      </c>
      <c r="C112" s="279" t="s">
        <v>710</v>
      </c>
      <c r="D112" s="279" t="s">
        <v>323</v>
      </c>
      <c r="E112" s="279" t="s">
        <v>511</v>
      </c>
      <c r="F112" s="280" t="s">
        <v>711</v>
      </c>
    </row>
    <row r="113" spans="1:6" x14ac:dyDescent="0.25">
      <c r="A113" s="278">
        <v>13</v>
      </c>
      <c r="B113" s="279" t="s">
        <v>712</v>
      </c>
      <c r="C113" s="279" t="s">
        <v>455</v>
      </c>
      <c r="D113" s="279" t="s">
        <v>323</v>
      </c>
      <c r="E113" s="279" t="s">
        <v>713</v>
      </c>
      <c r="F113" s="280" t="s">
        <v>714</v>
      </c>
    </row>
    <row r="114" spans="1:6" x14ac:dyDescent="0.25">
      <c r="A114" s="278">
        <v>13</v>
      </c>
      <c r="B114" s="279" t="s">
        <v>715</v>
      </c>
      <c r="C114" s="279" t="s">
        <v>716</v>
      </c>
      <c r="D114" s="279" t="s">
        <v>323</v>
      </c>
      <c r="E114" s="279" t="s">
        <v>511</v>
      </c>
      <c r="F114" s="280" t="s">
        <v>717</v>
      </c>
    </row>
    <row r="115" spans="1:6" x14ac:dyDescent="0.25">
      <c r="A115" s="278">
        <v>13</v>
      </c>
      <c r="B115" s="279" t="s">
        <v>718</v>
      </c>
      <c r="C115" s="279" t="s">
        <v>719</v>
      </c>
      <c r="D115" s="279" t="s">
        <v>323</v>
      </c>
      <c r="E115" s="279" t="s">
        <v>720</v>
      </c>
      <c r="F115" s="280" t="s">
        <v>721</v>
      </c>
    </row>
    <row r="116" spans="1:6" x14ac:dyDescent="0.25">
      <c r="A116" s="278">
        <v>13</v>
      </c>
      <c r="B116" s="279" t="s">
        <v>722</v>
      </c>
      <c r="C116" s="279" t="s">
        <v>723</v>
      </c>
      <c r="D116" s="279" t="s">
        <v>318</v>
      </c>
      <c r="E116" s="279" t="s">
        <v>724</v>
      </c>
      <c r="F116" s="280" t="s">
        <v>725</v>
      </c>
    </row>
    <row r="117" spans="1:6" x14ac:dyDescent="0.25">
      <c r="A117" s="278">
        <v>13</v>
      </c>
      <c r="B117" s="279" t="s">
        <v>726</v>
      </c>
      <c r="C117" s="279" t="s">
        <v>727</v>
      </c>
      <c r="D117" s="279" t="s">
        <v>335</v>
      </c>
      <c r="E117" s="279" t="s">
        <v>511</v>
      </c>
      <c r="F117" s="280" t="s">
        <v>728</v>
      </c>
    </row>
    <row r="118" spans="1:6" x14ac:dyDescent="0.25">
      <c r="A118" s="278">
        <v>13</v>
      </c>
      <c r="B118" s="279" t="s">
        <v>729</v>
      </c>
      <c r="C118" s="279" t="s">
        <v>727</v>
      </c>
      <c r="D118" s="279" t="s">
        <v>323</v>
      </c>
      <c r="E118" s="279" t="s">
        <v>617</v>
      </c>
      <c r="F118" s="280" t="s">
        <v>730</v>
      </c>
    </row>
    <row r="119" spans="1:6" x14ac:dyDescent="0.25">
      <c r="A119" s="278">
        <v>13</v>
      </c>
      <c r="B119" s="279" t="s">
        <v>731</v>
      </c>
      <c r="C119" s="279" t="s">
        <v>727</v>
      </c>
      <c r="D119" s="279" t="s">
        <v>323</v>
      </c>
      <c r="E119" s="279" t="s">
        <v>732</v>
      </c>
      <c r="F119" s="280" t="s">
        <v>733</v>
      </c>
    </row>
    <row r="120" spans="1:6" x14ac:dyDescent="0.25">
      <c r="A120" s="278">
        <v>13</v>
      </c>
      <c r="B120" s="279" t="s">
        <v>734</v>
      </c>
      <c r="C120" s="279" t="s">
        <v>735</v>
      </c>
      <c r="D120" s="279" t="s">
        <v>323</v>
      </c>
      <c r="E120" s="279" t="s">
        <v>736</v>
      </c>
      <c r="F120" s="280" t="s">
        <v>737</v>
      </c>
    </row>
    <row r="121" spans="1:6" x14ac:dyDescent="0.25">
      <c r="A121" s="278">
        <v>13</v>
      </c>
      <c r="B121" s="279" t="s">
        <v>738</v>
      </c>
      <c r="C121" s="279" t="s">
        <v>739</v>
      </c>
      <c r="D121" s="279" t="s">
        <v>335</v>
      </c>
      <c r="E121" s="279" t="s">
        <v>628</v>
      </c>
      <c r="F121" s="280" t="s">
        <v>740</v>
      </c>
    </row>
    <row r="122" spans="1:6" x14ac:dyDescent="0.25">
      <c r="A122" s="278">
        <v>13</v>
      </c>
      <c r="B122" s="279" t="s">
        <v>741</v>
      </c>
      <c r="C122" s="279" t="s">
        <v>742</v>
      </c>
      <c r="D122" s="279" t="s">
        <v>323</v>
      </c>
      <c r="E122" s="279" t="s">
        <v>743</v>
      </c>
      <c r="F122" s="280" t="s">
        <v>744</v>
      </c>
    </row>
    <row r="123" spans="1:6" x14ac:dyDescent="0.25">
      <c r="A123" s="278">
        <v>13</v>
      </c>
      <c r="B123" s="279" t="s">
        <v>745</v>
      </c>
      <c r="C123" s="279" t="s">
        <v>746</v>
      </c>
      <c r="D123" s="279" t="s">
        <v>323</v>
      </c>
      <c r="E123" s="279" t="s">
        <v>747</v>
      </c>
      <c r="F123" s="280" t="s">
        <v>748</v>
      </c>
    </row>
    <row r="124" spans="1:6" x14ac:dyDescent="0.25">
      <c r="A124" s="278">
        <v>13</v>
      </c>
      <c r="B124" s="279" t="s">
        <v>749</v>
      </c>
      <c r="C124" s="279" t="s">
        <v>750</v>
      </c>
      <c r="D124" s="279" t="s">
        <v>323</v>
      </c>
      <c r="E124" s="279" t="s">
        <v>691</v>
      </c>
      <c r="F124" s="280" t="s">
        <v>751</v>
      </c>
    </row>
    <row r="125" spans="1:6" x14ac:dyDescent="0.25">
      <c r="A125" s="278">
        <v>13</v>
      </c>
      <c r="B125" s="279" t="s">
        <v>752</v>
      </c>
      <c r="C125" s="279" t="s">
        <v>750</v>
      </c>
      <c r="D125" s="279" t="s">
        <v>323</v>
      </c>
      <c r="E125" s="279" t="s">
        <v>753</v>
      </c>
      <c r="F125" s="280" t="s">
        <v>754</v>
      </c>
    </row>
    <row r="126" spans="1:6" x14ac:dyDescent="0.25">
      <c r="A126" s="278">
        <v>13</v>
      </c>
      <c r="B126" s="279" t="s">
        <v>755</v>
      </c>
      <c r="C126" s="279" t="s">
        <v>756</v>
      </c>
      <c r="D126" s="279" t="s">
        <v>318</v>
      </c>
      <c r="E126" s="279" t="s">
        <v>628</v>
      </c>
      <c r="F126" s="280" t="s">
        <v>757</v>
      </c>
    </row>
    <row r="127" spans="1:6" x14ac:dyDescent="0.25">
      <c r="A127" s="278">
        <v>13</v>
      </c>
      <c r="B127" s="279" t="s">
        <v>758</v>
      </c>
      <c r="C127" s="279" t="s">
        <v>759</v>
      </c>
      <c r="D127" s="279" t="s">
        <v>323</v>
      </c>
      <c r="E127" s="279" t="s">
        <v>760</v>
      </c>
      <c r="F127" s="280" t="s">
        <v>761</v>
      </c>
    </row>
    <row r="128" spans="1:6" x14ac:dyDescent="0.25">
      <c r="A128" s="278">
        <v>13</v>
      </c>
      <c r="B128" s="279" t="s">
        <v>762</v>
      </c>
      <c r="C128" s="279" t="s">
        <v>763</v>
      </c>
      <c r="D128" s="279" t="s">
        <v>323</v>
      </c>
      <c r="E128" s="279" t="s">
        <v>511</v>
      </c>
      <c r="F128" s="280" t="s">
        <v>764</v>
      </c>
    </row>
    <row r="129" spans="1:6" x14ac:dyDescent="0.25">
      <c r="A129" s="278">
        <v>13</v>
      </c>
      <c r="B129" s="279" t="s">
        <v>765</v>
      </c>
      <c r="C129" s="279" t="s">
        <v>766</v>
      </c>
      <c r="D129" s="279" t="s">
        <v>323</v>
      </c>
      <c r="E129" s="279" t="s">
        <v>767</v>
      </c>
      <c r="F129" s="280" t="s">
        <v>768</v>
      </c>
    </row>
    <row r="130" spans="1:6" x14ac:dyDescent="0.25">
      <c r="A130" s="278">
        <v>13</v>
      </c>
      <c r="B130" s="279" t="s">
        <v>769</v>
      </c>
      <c r="C130" s="279" t="s">
        <v>770</v>
      </c>
      <c r="D130" s="279" t="s">
        <v>323</v>
      </c>
      <c r="E130" s="279" t="s">
        <v>511</v>
      </c>
      <c r="F130" s="280" t="s">
        <v>771</v>
      </c>
    </row>
    <row r="131" spans="1:6" x14ac:dyDescent="0.25">
      <c r="A131" s="278">
        <v>13</v>
      </c>
      <c r="B131" s="279" t="s">
        <v>772</v>
      </c>
      <c r="C131" s="279" t="s">
        <v>773</v>
      </c>
      <c r="D131" s="279" t="s">
        <v>335</v>
      </c>
      <c r="E131" s="279" t="s">
        <v>724</v>
      </c>
      <c r="F131" s="280" t="s">
        <v>774</v>
      </c>
    </row>
    <row r="132" spans="1:6" x14ac:dyDescent="0.25">
      <c r="A132" s="278">
        <v>13</v>
      </c>
      <c r="B132" s="279" t="s">
        <v>775</v>
      </c>
      <c r="C132" s="279" t="s">
        <v>776</v>
      </c>
      <c r="D132" s="279" t="s">
        <v>323</v>
      </c>
      <c r="E132" s="279" t="s">
        <v>511</v>
      </c>
      <c r="F132" s="280" t="s">
        <v>777</v>
      </c>
    </row>
    <row r="133" spans="1:6" x14ac:dyDescent="0.25">
      <c r="A133" s="278">
        <v>13</v>
      </c>
      <c r="B133" s="279" t="s">
        <v>778</v>
      </c>
      <c r="C133" s="279" t="s">
        <v>779</v>
      </c>
      <c r="D133" s="279" t="s">
        <v>323</v>
      </c>
      <c r="E133" s="279" t="s">
        <v>780</v>
      </c>
      <c r="F133" s="280" t="s">
        <v>781</v>
      </c>
    </row>
    <row r="134" spans="1:6" x14ac:dyDescent="0.25">
      <c r="A134" s="278">
        <v>13</v>
      </c>
      <c r="B134" s="279" t="s">
        <v>782</v>
      </c>
      <c r="C134" s="279" t="s">
        <v>783</v>
      </c>
      <c r="D134" s="279" t="s">
        <v>323</v>
      </c>
      <c r="E134" s="279" t="s">
        <v>511</v>
      </c>
      <c r="F134" s="280" t="s">
        <v>784</v>
      </c>
    </row>
    <row r="135" spans="1:6" x14ac:dyDescent="0.25">
      <c r="A135" s="278">
        <v>13</v>
      </c>
      <c r="B135" s="279" t="s">
        <v>785</v>
      </c>
      <c r="C135" s="279" t="s">
        <v>786</v>
      </c>
      <c r="D135" s="279" t="s">
        <v>323</v>
      </c>
      <c r="E135" s="279" t="s">
        <v>787</v>
      </c>
      <c r="F135" s="280" t="s">
        <v>788</v>
      </c>
    </row>
    <row r="136" spans="1:6" x14ac:dyDescent="0.25">
      <c r="A136" s="278">
        <v>13</v>
      </c>
      <c r="B136" s="279" t="s">
        <v>789</v>
      </c>
      <c r="C136" s="279" t="s">
        <v>790</v>
      </c>
      <c r="D136" s="279" t="s">
        <v>323</v>
      </c>
      <c r="E136" s="279" t="s">
        <v>594</v>
      </c>
      <c r="F136" s="280" t="s">
        <v>791</v>
      </c>
    </row>
    <row r="137" spans="1:6" x14ac:dyDescent="0.25">
      <c r="A137" s="278">
        <v>13</v>
      </c>
      <c r="B137" s="279" t="s">
        <v>792</v>
      </c>
      <c r="C137" s="279" t="s">
        <v>793</v>
      </c>
      <c r="D137" s="279" t="s">
        <v>323</v>
      </c>
      <c r="E137" s="279" t="s">
        <v>511</v>
      </c>
      <c r="F137" s="280" t="s">
        <v>794</v>
      </c>
    </row>
    <row r="138" spans="1:6" x14ac:dyDescent="0.25">
      <c r="A138" s="278">
        <v>13</v>
      </c>
      <c r="B138" s="279" t="s">
        <v>795</v>
      </c>
      <c r="C138" s="279" t="s">
        <v>793</v>
      </c>
      <c r="D138" s="279" t="s">
        <v>323</v>
      </c>
      <c r="E138" s="279" t="s">
        <v>760</v>
      </c>
      <c r="F138" s="280" t="s">
        <v>796</v>
      </c>
    </row>
    <row r="139" spans="1:6" x14ac:dyDescent="0.25">
      <c r="A139" s="278">
        <v>13</v>
      </c>
      <c r="B139" s="279" t="s">
        <v>797</v>
      </c>
      <c r="C139" s="279" t="s">
        <v>798</v>
      </c>
      <c r="D139" s="279" t="s">
        <v>318</v>
      </c>
      <c r="E139" s="279" t="s">
        <v>511</v>
      </c>
      <c r="F139" s="280" t="s">
        <v>799</v>
      </c>
    </row>
    <row r="140" spans="1:6" x14ac:dyDescent="0.25">
      <c r="A140" s="278">
        <v>13</v>
      </c>
      <c r="B140" s="279" t="s">
        <v>800</v>
      </c>
      <c r="C140" s="279" t="s">
        <v>798</v>
      </c>
      <c r="D140" s="279" t="s">
        <v>323</v>
      </c>
      <c r="E140" s="279" t="s">
        <v>511</v>
      </c>
      <c r="F140" s="280" t="s">
        <v>801</v>
      </c>
    </row>
    <row r="141" spans="1:6" x14ac:dyDescent="0.25">
      <c r="A141" s="278">
        <v>13</v>
      </c>
      <c r="B141" s="279" t="s">
        <v>802</v>
      </c>
      <c r="C141" s="279" t="s">
        <v>798</v>
      </c>
      <c r="D141" s="279" t="s">
        <v>323</v>
      </c>
      <c r="E141" s="279" t="s">
        <v>760</v>
      </c>
      <c r="F141" s="280" t="s">
        <v>803</v>
      </c>
    </row>
    <row r="142" spans="1:6" x14ac:dyDescent="0.25">
      <c r="A142" s="278">
        <v>13</v>
      </c>
      <c r="B142" s="279" t="s">
        <v>804</v>
      </c>
      <c r="C142" s="279" t="s">
        <v>805</v>
      </c>
      <c r="D142" s="279" t="s">
        <v>323</v>
      </c>
      <c r="E142" s="279" t="s">
        <v>806</v>
      </c>
      <c r="F142" s="280" t="s">
        <v>807</v>
      </c>
    </row>
    <row r="143" spans="1:6" x14ac:dyDescent="0.25">
      <c r="A143" s="278">
        <v>13</v>
      </c>
      <c r="B143" s="279" t="s">
        <v>808</v>
      </c>
      <c r="C143" s="279" t="s">
        <v>809</v>
      </c>
      <c r="D143" s="279" t="s">
        <v>323</v>
      </c>
      <c r="E143" s="279" t="s">
        <v>511</v>
      </c>
      <c r="F143" s="280" t="s">
        <v>810</v>
      </c>
    </row>
    <row r="144" spans="1:6" x14ac:dyDescent="0.25">
      <c r="A144" s="278">
        <v>13</v>
      </c>
      <c r="B144" s="279" t="s">
        <v>811</v>
      </c>
      <c r="C144" s="279" t="s">
        <v>809</v>
      </c>
      <c r="D144" s="279" t="s">
        <v>323</v>
      </c>
      <c r="E144" s="279" t="s">
        <v>812</v>
      </c>
      <c r="F144" s="280" t="s">
        <v>813</v>
      </c>
    </row>
    <row r="145" spans="1:6" x14ac:dyDescent="0.25">
      <c r="A145" s="278">
        <v>13</v>
      </c>
      <c r="B145" s="279" t="s">
        <v>814</v>
      </c>
      <c r="C145" s="279" t="s">
        <v>815</v>
      </c>
      <c r="D145" s="279" t="s">
        <v>323</v>
      </c>
      <c r="E145" s="279" t="s">
        <v>628</v>
      </c>
      <c r="F145" s="280" t="s">
        <v>816</v>
      </c>
    </row>
    <row r="146" spans="1:6" x14ac:dyDescent="0.25">
      <c r="A146" s="278">
        <v>13</v>
      </c>
      <c r="B146" s="279" t="s">
        <v>817</v>
      </c>
      <c r="C146" s="279" t="s">
        <v>818</v>
      </c>
      <c r="D146" s="279" t="s">
        <v>335</v>
      </c>
      <c r="E146" s="279" t="s">
        <v>511</v>
      </c>
      <c r="F146" s="280" t="s">
        <v>819</v>
      </c>
    </row>
    <row r="147" spans="1:6" x14ac:dyDescent="0.25">
      <c r="A147" s="278">
        <v>13</v>
      </c>
      <c r="B147" s="279" t="s">
        <v>820</v>
      </c>
      <c r="C147" s="279" t="s">
        <v>821</v>
      </c>
      <c r="D147" s="279" t="s">
        <v>323</v>
      </c>
      <c r="E147" s="279" t="s">
        <v>507</v>
      </c>
      <c r="F147" s="280" t="s">
        <v>822</v>
      </c>
    </row>
    <row r="148" spans="1:6" x14ac:dyDescent="0.25">
      <c r="A148" s="278">
        <v>13</v>
      </c>
      <c r="B148" s="279" t="s">
        <v>823</v>
      </c>
      <c r="C148" s="279" t="s">
        <v>824</v>
      </c>
      <c r="D148" s="279" t="s">
        <v>323</v>
      </c>
      <c r="E148" s="279" t="s">
        <v>511</v>
      </c>
      <c r="F148" s="280" t="s">
        <v>825</v>
      </c>
    </row>
    <row r="149" spans="1:6" x14ac:dyDescent="0.25">
      <c r="A149" s="278">
        <v>13</v>
      </c>
      <c r="B149" s="279" t="s">
        <v>826</v>
      </c>
      <c r="C149" s="279" t="s">
        <v>827</v>
      </c>
      <c r="D149" s="279" t="s">
        <v>318</v>
      </c>
      <c r="E149" s="279" t="s">
        <v>606</v>
      </c>
      <c r="F149" s="280" t="s">
        <v>828</v>
      </c>
    </row>
    <row r="150" spans="1:6" x14ac:dyDescent="0.25">
      <c r="A150" s="278">
        <v>13</v>
      </c>
      <c r="B150" s="279" t="s">
        <v>829</v>
      </c>
      <c r="C150" s="279" t="s">
        <v>830</v>
      </c>
      <c r="D150" s="279" t="s">
        <v>323</v>
      </c>
      <c r="E150" s="279" t="s">
        <v>831</v>
      </c>
      <c r="F150" s="280" t="s">
        <v>832</v>
      </c>
    </row>
    <row r="151" spans="1:6" x14ac:dyDescent="0.25">
      <c r="A151" s="278">
        <v>13</v>
      </c>
      <c r="B151" s="279" t="s">
        <v>833</v>
      </c>
      <c r="C151" s="279" t="s">
        <v>834</v>
      </c>
      <c r="D151" s="279" t="s">
        <v>318</v>
      </c>
      <c r="E151" s="279" t="s">
        <v>835</v>
      </c>
      <c r="F151" s="280" t="s">
        <v>836</v>
      </c>
    </row>
    <row r="152" spans="1:6" x14ac:dyDescent="0.25">
      <c r="A152" s="278">
        <v>13</v>
      </c>
      <c r="B152" s="279" t="s">
        <v>837</v>
      </c>
      <c r="C152" s="279" t="s">
        <v>367</v>
      </c>
      <c r="D152" s="279" t="s">
        <v>323</v>
      </c>
      <c r="E152" s="279" t="s">
        <v>575</v>
      </c>
      <c r="F152" s="280" t="s">
        <v>838</v>
      </c>
    </row>
    <row r="153" spans="1:6" x14ac:dyDescent="0.25">
      <c r="A153" s="278">
        <v>13</v>
      </c>
      <c r="B153" s="279" t="s">
        <v>839</v>
      </c>
      <c r="C153" s="279" t="s">
        <v>840</v>
      </c>
      <c r="D153" s="279" t="s">
        <v>323</v>
      </c>
      <c r="E153" s="279" t="s">
        <v>841</v>
      </c>
      <c r="F153" s="280" t="s">
        <v>842</v>
      </c>
    </row>
    <row r="154" spans="1:6" x14ac:dyDescent="0.25">
      <c r="A154" s="278">
        <v>13</v>
      </c>
      <c r="B154" s="279" t="s">
        <v>843</v>
      </c>
      <c r="C154" s="279" t="s">
        <v>844</v>
      </c>
      <c r="D154" s="279" t="s">
        <v>323</v>
      </c>
      <c r="E154" s="279" t="s">
        <v>845</v>
      </c>
      <c r="F154" s="280" t="s">
        <v>846</v>
      </c>
    </row>
    <row r="155" spans="1:6" x14ac:dyDescent="0.25">
      <c r="A155" s="278">
        <v>13</v>
      </c>
      <c r="B155" s="279" t="s">
        <v>847</v>
      </c>
      <c r="C155" s="279" t="s">
        <v>844</v>
      </c>
      <c r="D155" s="279" t="s">
        <v>323</v>
      </c>
      <c r="E155" s="279" t="s">
        <v>848</v>
      </c>
      <c r="F155" s="280" t="s">
        <v>849</v>
      </c>
    </row>
    <row r="156" spans="1:6" x14ac:dyDescent="0.25">
      <c r="A156" s="278">
        <v>13</v>
      </c>
      <c r="B156" s="279" t="s">
        <v>850</v>
      </c>
      <c r="C156" s="279" t="s">
        <v>851</v>
      </c>
      <c r="D156" s="279" t="s">
        <v>323</v>
      </c>
      <c r="E156" s="279" t="s">
        <v>511</v>
      </c>
      <c r="F156" s="280" t="s">
        <v>852</v>
      </c>
    </row>
    <row r="157" spans="1:6" x14ac:dyDescent="0.25">
      <c r="A157" s="278">
        <v>13</v>
      </c>
      <c r="B157" s="279" t="s">
        <v>853</v>
      </c>
      <c r="C157" s="279" t="s">
        <v>854</v>
      </c>
      <c r="D157" s="279" t="s">
        <v>328</v>
      </c>
      <c r="E157" s="279" t="s">
        <v>594</v>
      </c>
      <c r="F157" s="280" t="s">
        <v>855</v>
      </c>
    </row>
    <row r="158" spans="1:6" x14ac:dyDescent="0.25">
      <c r="A158" s="278">
        <v>13</v>
      </c>
      <c r="B158" s="279" t="s">
        <v>856</v>
      </c>
      <c r="C158" s="279" t="s">
        <v>857</v>
      </c>
      <c r="D158" s="279" t="s">
        <v>335</v>
      </c>
      <c r="E158" s="279" t="s">
        <v>613</v>
      </c>
      <c r="F158" s="280" t="s">
        <v>858</v>
      </c>
    </row>
    <row r="159" spans="1:6" x14ac:dyDescent="0.25">
      <c r="A159" s="278">
        <v>13</v>
      </c>
      <c r="B159" s="279" t="s">
        <v>859</v>
      </c>
      <c r="C159" s="279" t="s">
        <v>857</v>
      </c>
      <c r="D159" s="279" t="s">
        <v>323</v>
      </c>
      <c r="E159" s="279" t="s">
        <v>507</v>
      </c>
      <c r="F159" s="280" t="s">
        <v>860</v>
      </c>
    </row>
    <row r="160" spans="1:6" x14ac:dyDescent="0.25">
      <c r="A160" s="278">
        <v>13</v>
      </c>
      <c r="B160" s="279" t="s">
        <v>861</v>
      </c>
      <c r="C160" s="279" t="s">
        <v>857</v>
      </c>
      <c r="D160" s="279" t="s">
        <v>323</v>
      </c>
      <c r="E160" s="279" t="s">
        <v>511</v>
      </c>
      <c r="F160" s="280" t="s">
        <v>862</v>
      </c>
    </row>
    <row r="161" spans="1:6" x14ac:dyDescent="0.25">
      <c r="A161" s="278">
        <v>13</v>
      </c>
      <c r="B161" s="279" t="s">
        <v>863</v>
      </c>
      <c r="C161" s="279" t="s">
        <v>864</v>
      </c>
      <c r="D161" s="279" t="s">
        <v>328</v>
      </c>
      <c r="E161" s="279" t="s">
        <v>539</v>
      </c>
      <c r="F161" s="280" t="s">
        <v>865</v>
      </c>
    </row>
    <row r="162" spans="1:6" x14ac:dyDescent="0.25">
      <c r="A162" s="278">
        <v>13</v>
      </c>
      <c r="B162" s="279" t="s">
        <v>866</v>
      </c>
      <c r="C162" s="279" t="s">
        <v>867</v>
      </c>
      <c r="D162" s="279" t="s">
        <v>323</v>
      </c>
      <c r="E162" s="279" t="s">
        <v>868</v>
      </c>
      <c r="F162" s="280" t="s">
        <v>869</v>
      </c>
    </row>
    <row r="163" spans="1:6" x14ac:dyDescent="0.25">
      <c r="A163" s="278">
        <v>13</v>
      </c>
      <c r="B163" s="279" t="s">
        <v>870</v>
      </c>
      <c r="C163" s="279" t="s">
        <v>871</v>
      </c>
      <c r="D163" s="279" t="s">
        <v>323</v>
      </c>
      <c r="E163" s="279" t="s">
        <v>507</v>
      </c>
      <c r="F163" s="280" t="s">
        <v>872</v>
      </c>
    </row>
    <row r="164" spans="1:6" x14ac:dyDescent="0.25">
      <c r="A164" s="278">
        <v>13</v>
      </c>
      <c r="B164" s="279" t="s">
        <v>873</v>
      </c>
      <c r="C164" s="279" t="s">
        <v>874</v>
      </c>
      <c r="D164" s="279" t="s">
        <v>323</v>
      </c>
      <c r="E164" s="279" t="s">
        <v>724</v>
      </c>
      <c r="F164" s="280" t="s">
        <v>875</v>
      </c>
    </row>
    <row r="165" spans="1:6" x14ac:dyDescent="0.25">
      <c r="A165" s="278">
        <v>13</v>
      </c>
      <c r="B165" s="279" t="s">
        <v>876</v>
      </c>
      <c r="C165" s="279" t="s">
        <v>877</v>
      </c>
      <c r="D165" s="279" t="s">
        <v>323</v>
      </c>
      <c r="E165" s="279" t="s">
        <v>511</v>
      </c>
      <c r="F165" s="280" t="s">
        <v>878</v>
      </c>
    </row>
    <row r="166" spans="1:6" x14ac:dyDescent="0.25">
      <c r="A166" s="278">
        <v>13</v>
      </c>
      <c r="B166" s="279" t="s">
        <v>879</v>
      </c>
      <c r="C166" s="279" t="s">
        <v>880</v>
      </c>
      <c r="D166" s="279" t="s">
        <v>323</v>
      </c>
      <c r="E166" s="279" t="s">
        <v>881</v>
      </c>
      <c r="F166" s="280" t="s">
        <v>882</v>
      </c>
    </row>
    <row r="167" spans="1:6" x14ac:dyDescent="0.25">
      <c r="A167" s="278">
        <v>13</v>
      </c>
      <c r="B167" s="279" t="s">
        <v>883</v>
      </c>
      <c r="C167" s="279" t="s">
        <v>884</v>
      </c>
      <c r="D167" s="279" t="s">
        <v>335</v>
      </c>
      <c r="E167" s="279" t="s">
        <v>511</v>
      </c>
      <c r="F167" s="280" t="s">
        <v>885</v>
      </c>
    </row>
    <row r="168" spans="1:6" x14ac:dyDescent="0.25">
      <c r="A168" s="278">
        <v>13</v>
      </c>
      <c r="B168" s="279" t="s">
        <v>886</v>
      </c>
      <c r="C168" s="279" t="s">
        <v>887</v>
      </c>
      <c r="D168" s="279" t="s">
        <v>335</v>
      </c>
      <c r="E168" s="279" t="s">
        <v>567</v>
      </c>
      <c r="F168" s="280" t="s">
        <v>888</v>
      </c>
    </row>
    <row r="169" spans="1:6" x14ac:dyDescent="0.25">
      <c r="A169" s="278">
        <v>13</v>
      </c>
      <c r="B169" s="279" t="s">
        <v>889</v>
      </c>
      <c r="C169" s="279" t="s">
        <v>890</v>
      </c>
      <c r="D169" s="279" t="s">
        <v>335</v>
      </c>
      <c r="E169" s="279" t="s">
        <v>511</v>
      </c>
      <c r="F169" s="280" t="s">
        <v>891</v>
      </c>
    </row>
    <row r="170" spans="1:6" x14ac:dyDescent="0.25">
      <c r="A170" s="278">
        <v>13</v>
      </c>
      <c r="B170" s="279" t="s">
        <v>892</v>
      </c>
      <c r="C170" s="279" t="s">
        <v>893</v>
      </c>
      <c r="D170" s="279" t="s">
        <v>335</v>
      </c>
      <c r="E170" s="279" t="s">
        <v>894</v>
      </c>
      <c r="F170" s="280" t="s">
        <v>895</v>
      </c>
    </row>
    <row r="171" spans="1:6" x14ac:dyDescent="0.25">
      <c r="A171" s="278">
        <v>13</v>
      </c>
      <c r="B171" s="279" t="s">
        <v>896</v>
      </c>
      <c r="C171" s="279" t="s">
        <v>897</v>
      </c>
      <c r="D171" s="279" t="s">
        <v>323</v>
      </c>
      <c r="E171" s="279" t="s">
        <v>898</v>
      </c>
      <c r="F171" s="280" t="s">
        <v>899</v>
      </c>
    </row>
    <row r="172" spans="1:6" x14ac:dyDescent="0.25">
      <c r="A172" s="278">
        <v>13</v>
      </c>
      <c r="B172" s="279" t="s">
        <v>900</v>
      </c>
      <c r="C172" s="279" t="s">
        <v>901</v>
      </c>
      <c r="D172" s="279" t="s">
        <v>323</v>
      </c>
      <c r="E172" s="279" t="s">
        <v>511</v>
      </c>
      <c r="F172" s="280" t="s">
        <v>902</v>
      </c>
    </row>
    <row r="173" spans="1:6" x14ac:dyDescent="0.25">
      <c r="A173" s="278">
        <v>13</v>
      </c>
      <c r="B173" s="279" t="s">
        <v>903</v>
      </c>
      <c r="C173" s="279" t="s">
        <v>904</v>
      </c>
      <c r="D173" s="279" t="s">
        <v>323</v>
      </c>
      <c r="E173" s="279" t="s">
        <v>724</v>
      </c>
      <c r="F173" s="280" t="s">
        <v>905</v>
      </c>
    </row>
    <row r="174" spans="1:6" x14ac:dyDescent="0.25">
      <c r="A174" s="278">
        <v>13</v>
      </c>
      <c r="B174" s="279" t="s">
        <v>906</v>
      </c>
      <c r="C174" s="279" t="s">
        <v>907</v>
      </c>
      <c r="D174" s="279" t="s">
        <v>323</v>
      </c>
      <c r="E174" s="279" t="s">
        <v>908</v>
      </c>
      <c r="F174" s="280" t="s">
        <v>909</v>
      </c>
    </row>
    <row r="175" spans="1:6" x14ac:dyDescent="0.25">
      <c r="A175" s="278">
        <v>13</v>
      </c>
      <c r="B175" s="279" t="s">
        <v>910</v>
      </c>
      <c r="C175" s="279" t="s">
        <v>907</v>
      </c>
      <c r="D175" s="279" t="s">
        <v>355</v>
      </c>
      <c r="E175" s="279" t="s">
        <v>806</v>
      </c>
      <c r="F175" s="280" t="s">
        <v>911</v>
      </c>
    </row>
    <row r="176" spans="1:6" x14ac:dyDescent="0.25">
      <c r="A176" s="278">
        <v>13</v>
      </c>
      <c r="B176" s="279" t="s">
        <v>912</v>
      </c>
      <c r="C176" s="279" t="s">
        <v>913</v>
      </c>
      <c r="D176" s="279" t="s">
        <v>323</v>
      </c>
      <c r="E176" s="279" t="s">
        <v>511</v>
      </c>
      <c r="F176" s="280" t="s">
        <v>914</v>
      </c>
    </row>
    <row r="177" spans="1:6" x14ac:dyDescent="0.25">
      <c r="A177" s="278">
        <v>13</v>
      </c>
      <c r="B177" s="279" t="s">
        <v>915</v>
      </c>
      <c r="C177" s="279" t="s">
        <v>916</v>
      </c>
      <c r="D177" s="279" t="s">
        <v>335</v>
      </c>
      <c r="E177" s="279" t="s">
        <v>917</v>
      </c>
      <c r="F177" s="280" t="s">
        <v>918</v>
      </c>
    </row>
    <row r="178" spans="1:6" x14ac:dyDescent="0.25">
      <c r="A178" s="278">
        <v>13</v>
      </c>
      <c r="B178" s="279" t="s">
        <v>919</v>
      </c>
      <c r="C178" s="279" t="s">
        <v>920</v>
      </c>
      <c r="D178" s="279" t="s">
        <v>323</v>
      </c>
      <c r="E178" s="279" t="s">
        <v>921</v>
      </c>
      <c r="F178" s="280" t="s">
        <v>922</v>
      </c>
    </row>
    <row r="179" spans="1:6" x14ac:dyDescent="0.25">
      <c r="A179" s="278">
        <v>13</v>
      </c>
      <c r="B179" s="279" t="s">
        <v>923</v>
      </c>
      <c r="C179" s="279" t="s">
        <v>924</v>
      </c>
      <c r="D179" s="279" t="s">
        <v>323</v>
      </c>
      <c r="E179" s="279" t="s">
        <v>511</v>
      </c>
      <c r="F179" s="280" t="s">
        <v>925</v>
      </c>
    </row>
    <row r="180" spans="1:6" x14ac:dyDescent="0.25">
      <c r="A180" s="278">
        <v>13</v>
      </c>
      <c r="B180" s="279" t="s">
        <v>926</v>
      </c>
      <c r="C180" s="279" t="s">
        <v>924</v>
      </c>
      <c r="D180" s="279" t="s">
        <v>323</v>
      </c>
      <c r="E180" s="279" t="s">
        <v>515</v>
      </c>
      <c r="F180" s="280" t="s">
        <v>927</v>
      </c>
    </row>
    <row r="181" spans="1:6" x14ac:dyDescent="0.25">
      <c r="A181" s="278">
        <v>13</v>
      </c>
      <c r="B181" s="279" t="s">
        <v>928</v>
      </c>
      <c r="C181" s="279" t="s">
        <v>929</v>
      </c>
      <c r="D181" s="279" t="s">
        <v>323</v>
      </c>
      <c r="E181" s="279" t="s">
        <v>930</v>
      </c>
      <c r="F181" s="280" t="s">
        <v>931</v>
      </c>
    </row>
    <row r="182" spans="1:6" x14ac:dyDescent="0.25">
      <c r="A182" s="278">
        <v>13</v>
      </c>
      <c r="B182" s="279" t="s">
        <v>932</v>
      </c>
      <c r="C182" s="279" t="s">
        <v>933</v>
      </c>
      <c r="D182" s="279" t="s">
        <v>323</v>
      </c>
      <c r="E182" s="279" t="s">
        <v>539</v>
      </c>
      <c r="F182" s="280" t="s">
        <v>934</v>
      </c>
    </row>
    <row r="183" spans="1:6" x14ac:dyDescent="0.25">
      <c r="A183" s="278">
        <v>13</v>
      </c>
      <c r="B183" s="279" t="s">
        <v>935</v>
      </c>
      <c r="C183" s="279" t="s">
        <v>936</v>
      </c>
      <c r="D183" s="279" t="s">
        <v>323</v>
      </c>
      <c r="E183" s="279" t="s">
        <v>937</v>
      </c>
      <c r="F183" s="280" t="s">
        <v>938</v>
      </c>
    </row>
    <row r="184" spans="1:6" x14ac:dyDescent="0.25">
      <c r="A184" s="278">
        <v>13</v>
      </c>
      <c r="B184" s="279" t="s">
        <v>939</v>
      </c>
      <c r="C184" s="279" t="s">
        <v>940</v>
      </c>
      <c r="D184" s="279" t="s">
        <v>328</v>
      </c>
      <c r="E184" s="279" t="s">
        <v>941</v>
      </c>
      <c r="F184" s="280" t="s">
        <v>942</v>
      </c>
    </row>
    <row r="185" spans="1:6" x14ac:dyDescent="0.25">
      <c r="A185" s="278">
        <v>13</v>
      </c>
      <c r="B185" s="279" t="s">
        <v>943</v>
      </c>
      <c r="C185" s="279" t="s">
        <v>944</v>
      </c>
      <c r="D185" s="279" t="s">
        <v>328</v>
      </c>
      <c r="E185" s="279" t="s">
        <v>945</v>
      </c>
      <c r="F185" s="280" t="s">
        <v>946</v>
      </c>
    </row>
    <row r="186" spans="1:6" x14ac:dyDescent="0.25">
      <c r="A186" s="278">
        <v>13</v>
      </c>
      <c r="B186" s="279" t="s">
        <v>947</v>
      </c>
      <c r="C186" s="279" t="s">
        <v>948</v>
      </c>
      <c r="D186" s="279" t="s">
        <v>323</v>
      </c>
      <c r="E186" s="279" t="s">
        <v>949</v>
      </c>
      <c r="F186" s="280" t="s">
        <v>950</v>
      </c>
    </row>
    <row r="187" spans="1:6" x14ac:dyDescent="0.25">
      <c r="A187" s="278">
        <v>13</v>
      </c>
      <c r="B187" s="279" t="s">
        <v>951</v>
      </c>
      <c r="C187" s="279" t="s">
        <v>952</v>
      </c>
      <c r="D187" s="279" t="s">
        <v>318</v>
      </c>
      <c r="E187" s="279" t="s">
        <v>539</v>
      </c>
      <c r="F187" s="280" t="s">
        <v>953</v>
      </c>
    </row>
    <row r="188" spans="1:6" x14ac:dyDescent="0.25">
      <c r="A188" s="278">
        <v>13</v>
      </c>
      <c r="B188" s="279" t="s">
        <v>954</v>
      </c>
      <c r="C188" s="279" t="s">
        <v>952</v>
      </c>
      <c r="D188" s="279" t="s">
        <v>323</v>
      </c>
      <c r="E188" s="279" t="s">
        <v>760</v>
      </c>
      <c r="F188" s="280" t="s">
        <v>955</v>
      </c>
    </row>
    <row r="189" spans="1:6" x14ac:dyDescent="0.25">
      <c r="A189" s="278">
        <v>13</v>
      </c>
      <c r="B189" s="279" t="s">
        <v>956</v>
      </c>
      <c r="C189" s="279" t="s">
        <v>957</v>
      </c>
      <c r="D189" s="279" t="s">
        <v>958</v>
      </c>
      <c r="E189" s="279" t="s">
        <v>959</v>
      </c>
      <c r="F189" s="280" t="s">
        <v>960</v>
      </c>
    </row>
    <row r="190" spans="1:6" x14ac:dyDescent="0.25">
      <c r="A190" s="278">
        <v>13</v>
      </c>
      <c r="B190" s="279" t="s">
        <v>961</v>
      </c>
      <c r="C190" s="279" t="s">
        <v>962</v>
      </c>
      <c r="D190" s="279" t="s">
        <v>323</v>
      </c>
      <c r="E190" s="279" t="s">
        <v>511</v>
      </c>
      <c r="F190" s="280" t="s">
        <v>963</v>
      </c>
    </row>
    <row r="191" spans="1:6" x14ac:dyDescent="0.25">
      <c r="A191" s="278">
        <v>13</v>
      </c>
      <c r="B191" s="279" t="s">
        <v>964</v>
      </c>
      <c r="C191" s="279" t="s">
        <v>965</v>
      </c>
      <c r="D191" s="279" t="s">
        <v>328</v>
      </c>
      <c r="E191" s="279" t="s">
        <v>966</v>
      </c>
      <c r="F191" s="280" t="s">
        <v>967</v>
      </c>
    </row>
    <row r="192" spans="1:6" x14ac:dyDescent="0.25">
      <c r="A192" s="278">
        <v>13</v>
      </c>
      <c r="B192" s="279" t="s">
        <v>968</v>
      </c>
      <c r="C192" s="279" t="s">
        <v>969</v>
      </c>
      <c r="D192" s="279" t="s">
        <v>323</v>
      </c>
      <c r="E192" s="279" t="s">
        <v>970</v>
      </c>
      <c r="F192" s="280" t="s">
        <v>971</v>
      </c>
    </row>
    <row r="193" spans="1:6" x14ac:dyDescent="0.25">
      <c r="A193" s="278">
        <v>13</v>
      </c>
      <c r="B193" s="279" t="s">
        <v>972</v>
      </c>
      <c r="C193" s="279" t="s">
        <v>973</v>
      </c>
      <c r="D193" s="279" t="s">
        <v>318</v>
      </c>
      <c r="E193" s="279" t="s">
        <v>945</v>
      </c>
      <c r="F193" s="280" t="s">
        <v>974</v>
      </c>
    </row>
    <row r="194" spans="1:6" x14ac:dyDescent="0.25">
      <c r="A194" s="278">
        <v>13</v>
      </c>
      <c r="B194" s="279" t="s">
        <v>975</v>
      </c>
      <c r="C194" s="279" t="s">
        <v>973</v>
      </c>
      <c r="D194" s="279" t="s">
        <v>323</v>
      </c>
      <c r="E194" s="279" t="s">
        <v>945</v>
      </c>
      <c r="F194" s="280" t="s">
        <v>976</v>
      </c>
    </row>
    <row r="195" spans="1:6" x14ac:dyDescent="0.25">
      <c r="A195" s="278">
        <v>13</v>
      </c>
      <c r="B195" s="279" t="s">
        <v>977</v>
      </c>
      <c r="C195" s="279" t="s">
        <v>978</v>
      </c>
      <c r="D195" s="279" t="s">
        <v>323</v>
      </c>
      <c r="E195" s="279" t="s">
        <v>511</v>
      </c>
      <c r="F195" s="280" t="s">
        <v>979</v>
      </c>
    </row>
    <row r="196" spans="1:6" x14ac:dyDescent="0.25">
      <c r="A196" s="278">
        <v>13</v>
      </c>
      <c r="B196" s="279" t="s">
        <v>980</v>
      </c>
      <c r="C196" s="279" t="s">
        <v>981</v>
      </c>
      <c r="D196" s="279" t="s">
        <v>323</v>
      </c>
      <c r="E196" s="279" t="s">
        <v>571</v>
      </c>
      <c r="F196" s="280" t="s">
        <v>982</v>
      </c>
    </row>
    <row r="197" spans="1:6" x14ac:dyDescent="0.25">
      <c r="A197" s="278">
        <v>13</v>
      </c>
      <c r="B197" s="279" t="s">
        <v>983</v>
      </c>
      <c r="C197" s="279" t="s">
        <v>984</v>
      </c>
      <c r="D197" s="279" t="s">
        <v>328</v>
      </c>
      <c r="E197" s="279" t="s">
        <v>691</v>
      </c>
      <c r="F197" s="280" t="s">
        <v>985</v>
      </c>
    </row>
    <row r="198" spans="1:6" x14ac:dyDescent="0.25">
      <c r="A198" s="278">
        <v>13</v>
      </c>
      <c r="B198" s="279" t="s">
        <v>986</v>
      </c>
      <c r="C198" s="279" t="s">
        <v>987</v>
      </c>
      <c r="D198" s="279" t="s">
        <v>323</v>
      </c>
      <c r="E198" s="279" t="s">
        <v>988</v>
      </c>
      <c r="F198" s="280" t="s">
        <v>989</v>
      </c>
    </row>
    <row r="199" spans="1:6" x14ac:dyDescent="0.25">
      <c r="A199" s="278">
        <v>13</v>
      </c>
      <c r="B199" s="279" t="s">
        <v>990</v>
      </c>
      <c r="C199" s="279" t="s">
        <v>991</v>
      </c>
      <c r="D199" s="279" t="s">
        <v>328</v>
      </c>
      <c r="E199" s="279" t="s">
        <v>571</v>
      </c>
      <c r="F199" s="280" t="s">
        <v>992</v>
      </c>
    </row>
    <row r="200" spans="1:6" x14ac:dyDescent="0.25">
      <c r="A200" s="278">
        <v>13</v>
      </c>
      <c r="B200" s="279" t="s">
        <v>993</v>
      </c>
      <c r="C200" s="279" t="s">
        <v>994</v>
      </c>
      <c r="D200" s="279" t="s">
        <v>323</v>
      </c>
      <c r="E200" s="279" t="s">
        <v>602</v>
      </c>
      <c r="F200" s="280" t="s">
        <v>995</v>
      </c>
    </row>
    <row r="201" spans="1:6" x14ac:dyDescent="0.25">
      <c r="A201" s="278">
        <v>13</v>
      </c>
      <c r="B201" s="279" t="s">
        <v>996</v>
      </c>
      <c r="C201" s="279" t="s">
        <v>997</v>
      </c>
      <c r="D201" s="279" t="s">
        <v>323</v>
      </c>
      <c r="E201" s="279" t="s">
        <v>519</v>
      </c>
      <c r="F201" s="280" t="s">
        <v>998</v>
      </c>
    </row>
    <row r="202" spans="1:6" x14ac:dyDescent="0.25">
      <c r="A202" s="278">
        <v>13</v>
      </c>
      <c r="B202" s="279" t="s">
        <v>999</v>
      </c>
      <c r="C202" s="279" t="s">
        <v>1000</v>
      </c>
      <c r="D202" s="279" t="s">
        <v>323</v>
      </c>
      <c r="E202" s="279" t="s">
        <v>1001</v>
      </c>
      <c r="F202" s="280" t="s">
        <v>1002</v>
      </c>
    </row>
    <row r="203" spans="1:6" x14ac:dyDescent="0.25">
      <c r="A203" s="278">
        <v>13</v>
      </c>
      <c r="B203" s="279" t="s">
        <v>1003</v>
      </c>
      <c r="C203" s="279" t="s">
        <v>1004</v>
      </c>
      <c r="D203" s="279" t="s">
        <v>318</v>
      </c>
      <c r="E203" s="279" t="s">
        <v>1005</v>
      </c>
      <c r="F203" s="280" t="s">
        <v>1006</v>
      </c>
    </row>
    <row r="204" spans="1:6" x14ac:dyDescent="0.25">
      <c r="A204" s="278">
        <v>13</v>
      </c>
      <c r="B204" s="279" t="s">
        <v>1007</v>
      </c>
      <c r="C204" s="279" t="s">
        <v>1008</v>
      </c>
      <c r="D204" s="279" t="s">
        <v>318</v>
      </c>
      <c r="E204" s="279" t="s">
        <v>1009</v>
      </c>
      <c r="F204" s="280" t="s">
        <v>1010</v>
      </c>
    </row>
    <row r="205" spans="1:6" x14ac:dyDescent="0.25">
      <c r="A205" s="278">
        <v>13</v>
      </c>
      <c r="B205" s="279" t="s">
        <v>1011</v>
      </c>
      <c r="C205" s="279" t="s">
        <v>1012</v>
      </c>
      <c r="D205" s="279" t="s">
        <v>328</v>
      </c>
      <c r="E205" s="279" t="s">
        <v>617</v>
      </c>
      <c r="F205" s="280" t="s">
        <v>1013</v>
      </c>
    </row>
    <row r="206" spans="1:6" x14ac:dyDescent="0.25">
      <c r="A206" s="278">
        <v>13</v>
      </c>
      <c r="B206" s="279" t="s">
        <v>1014</v>
      </c>
      <c r="C206" s="279" t="s">
        <v>1015</v>
      </c>
      <c r="D206" s="279" t="s">
        <v>323</v>
      </c>
      <c r="E206" s="279" t="s">
        <v>724</v>
      </c>
      <c r="F206" s="280" t="s">
        <v>1016</v>
      </c>
    </row>
    <row r="207" spans="1:6" x14ac:dyDescent="0.25">
      <c r="A207" s="278">
        <v>13</v>
      </c>
      <c r="B207" s="279" t="s">
        <v>1017</v>
      </c>
      <c r="C207" s="279" t="s">
        <v>1018</v>
      </c>
      <c r="D207" s="279" t="s">
        <v>323</v>
      </c>
      <c r="E207" s="279" t="s">
        <v>628</v>
      </c>
      <c r="F207" s="280" t="s">
        <v>1019</v>
      </c>
    </row>
    <row r="208" spans="1:6" x14ac:dyDescent="0.25">
      <c r="A208" s="278">
        <v>13</v>
      </c>
      <c r="B208" s="279" t="s">
        <v>1020</v>
      </c>
      <c r="C208" s="279" t="s">
        <v>1021</v>
      </c>
      <c r="D208" s="279" t="s">
        <v>323</v>
      </c>
      <c r="E208" s="279" t="s">
        <v>1022</v>
      </c>
      <c r="F208" s="280" t="s">
        <v>1023</v>
      </c>
    </row>
    <row r="209" spans="1:6" x14ac:dyDescent="0.25">
      <c r="A209" s="278">
        <v>13</v>
      </c>
      <c r="B209" s="279" t="s">
        <v>1024</v>
      </c>
      <c r="C209" s="279" t="s">
        <v>1025</v>
      </c>
      <c r="D209" s="279" t="s">
        <v>958</v>
      </c>
      <c r="E209" s="279" t="s">
        <v>542</v>
      </c>
      <c r="F209" s="280" t="s">
        <v>1026</v>
      </c>
    </row>
    <row r="210" spans="1:6" x14ac:dyDescent="0.25">
      <c r="A210" s="278">
        <v>13</v>
      </c>
      <c r="B210" s="279" t="s">
        <v>1027</v>
      </c>
      <c r="C210" s="279" t="s">
        <v>1028</v>
      </c>
      <c r="D210" s="279" t="s">
        <v>318</v>
      </c>
      <c r="E210" s="279" t="s">
        <v>628</v>
      </c>
      <c r="F210" s="280" t="s">
        <v>1029</v>
      </c>
    </row>
    <row r="211" spans="1:6" x14ac:dyDescent="0.25">
      <c r="A211" s="278">
        <v>13</v>
      </c>
      <c r="B211" s="279" t="s">
        <v>1030</v>
      </c>
      <c r="C211" s="279" t="s">
        <v>1031</v>
      </c>
      <c r="D211" s="279" t="s">
        <v>323</v>
      </c>
      <c r="E211" s="279" t="s">
        <v>732</v>
      </c>
      <c r="F211" s="280" t="s">
        <v>1032</v>
      </c>
    </row>
    <row r="212" spans="1:6" x14ac:dyDescent="0.25">
      <c r="A212" s="278">
        <v>13</v>
      </c>
      <c r="B212" s="279" t="s">
        <v>1033</v>
      </c>
      <c r="C212" s="279" t="s">
        <v>1034</v>
      </c>
      <c r="D212" s="279" t="s">
        <v>328</v>
      </c>
      <c r="E212" s="279" t="s">
        <v>941</v>
      </c>
      <c r="F212" s="280" t="s">
        <v>1035</v>
      </c>
    </row>
    <row r="213" spans="1:6" x14ac:dyDescent="0.25">
      <c r="A213" s="278">
        <v>13</v>
      </c>
      <c r="B213" s="279" t="s">
        <v>1036</v>
      </c>
      <c r="C213" s="279" t="s">
        <v>1037</v>
      </c>
      <c r="D213" s="279" t="s">
        <v>318</v>
      </c>
      <c r="E213" s="279" t="s">
        <v>945</v>
      </c>
      <c r="F213" s="280" t="s">
        <v>1038</v>
      </c>
    </row>
    <row r="214" spans="1:6" x14ac:dyDescent="0.25">
      <c r="A214" s="278">
        <v>13</v>
      </c>
      <c r="B214" s="279" t="s">
        <v>1039</v>
      </c>
      <c r="C214" s="279" t="s">
        <v>1040</v>
      </c>
      <c r="D214" s="279" t="s">
        <v>323</v>
      </c>
      <c r="E214" s="279" t="s">
        <v>736</v>
      </c>
      <c r="F214" s="280" t="s">
        <v>1041</v>
      </c>
    </row>
    <row r="215" spans="1:6" x14ac:dyDescent="0.25">
      <c r="A215" s="278">
        <v>13</v>
      </c>
      <c r="B215" s="279" t="s">
        <v>1042</v>
      </c>
      <c r="C215" s="279" t="s">
        <v>1043</v>
      </c>
      <c r="D215" s="279" t="s">
        <v>323</v>
      </c>
      <c r="E215" s="279" t="s">
        <v>1044</v>
      </c>
      <c r="F215" s="280" t="s">
        <v>1045</v>
      </c>
    </row>
    <row r="216" spans="1:6" x14ac:dyDescent="0.25">
      <c r="A216" s="278">
        <v>13</v>
      </c>
      <c r="B216" s="279" t="s">
        <v>1046</v>
      </c>
      <c r="C216" s="279" t="s">
        <v>1047</v>
      </c>
      <c r="D216" s="279" t="s">
        <v>323</v>
      </c>
      <c r="E216" s="279" t="s">
        <v>1048</v>
      </c>
      <c r="F216" s="280" t="s">
        <v>1049</v>
      </c>
    </row>
    <row r="217" spans="1:6" x14ac:dyDescent="0.25">
      <c r="A217" s="278">
        <v>13</v>
      </c>
      <c r="B217" s="279" t="s">
        <v>1050</v>
      </c>
      <c r="C217" s="279" t="s">
        <v>489</v>
      </c>
      <c r="D217" s="279" t="s">
        <v>328</v>
      </c>
      <c r="E217" s="279" t="s">
        <v>787</v>
      </c>
      <c r="F217" s="280" t="s">
        <v>1051</v>
      </c>
    </row>
    <row r="218" spans="1:6" x14ac:dyDescent="0.25">
      <c r="A218" s="278">
        <v>13</v>
      </c>
      <c r="B218" s="279" t="s">
        <v>1052</v>
      </c>
      <c r="C218" s="279" t="s">
        <v>1053</v>
      </c>
      <c r="D218" s="279" t="s">
        <v>323</v>
      </c>
      <c r="E218" s="279" t="s">
        <v>1009</v>
      </c>
      <c r="F218" s="280" t="s">
        <v>1054</v>
      </c>
    </row>
    <row r="219" spans="1:6" x14ac:dyDescent="0.25">
      <c r="A219" s="278">
        <v>13</v>
      </c>
      <c r="B219" s="279" t="s">
        <v>1055</v>
      </c>
      <c r="C219" s="279" t="s">
        <v>1056</v>
      </c>
      <c r="D219" s="279" t="s">
        <v>335</v>
      </c>
      <c r="E219" s="279" t="s">
        <v>945</v>
      </c>
      <c r="F219" s="280" t="s">
        <v>1057</v>
      </c>
    </row>
    <row r="220" spans="1:6" x14ac:dyDescent="0.25">
      <c r="A220" s="278">
        <v>13</v>
      </c>
      <c r="B220" s="279" t="s">
        <v>1058</v>
      </c>
      <c r="C220" s="279" t="s">
        <v>1059</v>
      </c>
      <c r="D220" s="279" t="s">
        <v>323</v>
      </c>
      <c r="E220" s="279" t="s">
        <v>511</v>
      </c>
      <c r="F220" s="280" t="s">
        <v>1060</v>
      </c>
    </row>
    <row r="221" spans="1:6" x14ac:dyDescent="0.25">
      <c r="A221" s="278">
        <v>13</v>
      </c>
      <c r="B221" s="279" t="s">
        <v>1061</v>
      </c>
      <c r="C221" s="279" t="s">
        <v>1062</v>
      </c>
      <c r="D221" s="279" t="s">
        <v>323</v>
      </c>
      <c r="E221" s="279" t="s">
        <v>511</v>
      </c>
      <c r="F221" s="280" t="s">
        <v>1063</v>
      </c>
    </row>
    <row r="222" spans="1:6" x14ac:dyDescent="0.25">
      <c r="A222" s="278">
        <v>13</v>
      </c>
      <c r="B222" s="279" t="s">
        <v>1064</v>
      </c>
      <c r="C222" s="279" t="s">
        <v>1065</v>
      </c>
      <c r="D222" s="279" t="s">
        <v>328</v>
      </c>
      <c r="E222" s="279" t="s">
        <v>511</v>
      </c>
      <c r="F222" s="280" t="s">
        <v>1066</v>
      </c>
    </row>
    <row r="223" spans="1:6" x14ac:dyDescent="0.25">
      <c r="A223" s="278">
        <v>13</v>
      </c>
      <c r="B223" s="279" t="s">
        <v>1067</v>
      </c>
      <c r="C223" s="279" t="s">
        <v>1068</v>
      </c>
      <c r="D223" s="279" t="s">
        <v>328</v>
      </c>
      <c r="E223" s="279" t="s">
        <v>511</v>
      </c>
      <c r="F223" s="280" t="s">
        <v>1069</v>
      </c>
    </row>
    <row r="224" spans="1:6" x14ac:dyDescent="0.25">
      <c r="A224" s="278">
        <v>13</v>
      </c>
      <c r="B224" s="279" t="s">
        <v>1070</v>
      </c>
      <c r="C224" s="279" t="s">
        <v>1071</v>
      </c>
      <c r="D224" s="279" t="s">
        <v>335</v>
      </c>
      <c r="E224" s="279" t="s">
        <v>511</v>
      </c>
      <c r="F224" s="280" t="s">
        <v>1072</v>
      </c>
    </row>
    <row r="225" spans="1:6" x14ac:dyDescent="0.25">
      <c r="A225" s="278">
        <v>13</v>
      </c>
      <c r="B225" s="279" t="s">
        <v>1073</v>
      </c>
      <c r="C225" s="279" t="s">
        <v>417</v>
      </c>
      <c r="D225" s="279" t="s">
        <v>323</v>
      </c>
      <c r="E225" s="279" t="s">
        <v>526</v>
      </c>
      <c r="F225" s="280" t="s">
        <v>1074</v>
      </c>
    </row>
    <row r="226" spans="1:6" x14ac:dyDescent="0.25">
      <c r="A226" s="278">
        <v>13</v>
      </c>
      <c r="B226" s="279" t="s">
        <v>1075</v>
      </c>
      <c r="C226" s="279" t="s">
        <v>1076</v>
      </c>
      <c r="D226" s="279" t="s">
        <v>323</v>
      </c>
      <c r="E226" s="279" t="s">
        <v>894</v>
      </c>
      <c r="F226" s="280" t="s">
        <v>1077</v>
      </c>
    </row>
    <row r="227" spans="1:6" x14ac:dyDescent="0.25">
      <c r="A227" s="278">
        <v>13</v>
      </c>
      <c r="B227" s="279" t="s">
        <v>1078</v>
      </c>
      <c r="C227" s="279" t="s">
        <v>1079</v>
      </c>
      <c r="D227" s="279" t="s">
        <v>323</v>
      </c>
      <c r="E227" s="279" t="s">
        <v>542</v>
      </c>
      <c r="F227" s="280" t="s">
        <v>1080</v>
      </c>
    </row>
    <row r="228" spans="1:6" x14ac:dyDescent="0.25">
      <c r="A228" s="278">
        <v>13</v>
      </c>
      <c r="B228" s="279" t="s">
        <v>1081</v>
      </c>
      <c r="C228" s="279" t="s">
        <v>1082</v>
      </c>
      <c r="D228" s="279" t="s">
        <v>323</v>
      </c>
      <c r="E228" s="279" t="s">
        <v>628</v>
      </c>
      <c r="F228" s="280" t="s">
        <v>1083</v>
      </c>
    </row>
    <row r="229" spans="1:6" x14ac:dyDescent="0.25">
      <c r="A229" s="278">
        <v>13</v>
      </c>
      <c r="B229" s="279" t="s">
        <v>1084</v>
      </c>
      <c r="C229" s="279" t="s">
        <v>1085</v>
      </c>
      <c r="D229" s="279" t="s">
        <v>323</v>
      </c>
      <c r="E229" s="279" t="s">
        <v>1086</v>
      </c>
      <c r="F229" s="280" t="s">
        <v>1087</v>
      </c>
    </row>
    <row r="230" spans="1:6" x14ac:dyDescent="0.25">
      <c r="A230" s="278">
        <v>13</v>
      </c>
      <c r="B230" s="279" t="s">
        <v>1088</v>
      </c>
      <c r="C230" s="279" t="s">
        <v>1089</v>
      </c>
      <c r="D230" s="279" t="s">
        <v>323</v>
      </c>
      <c r="E230" s="279" t="s">
        <v>1090</v>
      </c>
      <c r="F230" s="280" t="s">
        <v>1091</v>
      </c>
    </row>
    <row r="231" spans="1:6" x14ac:dyDescent="0.25">
      <c r="A231" s="278">
        <v>13</v>
      </c>
      <c r="B231" s="279" t="s">
        <v>1092</v>
      </c>
      <c r="C231" s="279" t="s">
        <v>1093</v>
      </c>
      <c r="D231" s="279" t="s">
        <v>323</v>
      </c>
      <c r="E231" s="279" t="s">
        <v>511</v>
      </c>
      <c r="F231" s="280" t="s">
        <v>1094</v>
      </c>
    </row>
    <row r="232" spans="1:6" x14ac:dyDescent="0.25">
      <c r="A232" s="278">
        <v>13</v>
      </c>
      <c r="B232" s="279" t="s">
        <v>1095</v>
      </c>
      <c r="C232" s="279" t="s">
        <v>1096</v>
      </c>
      <c r="D232" s="279" t="s">
        <v>323</v>
      </c>
      <c r="E232" s="279" t="s">
        <v>1097</v>
      </c>
      <c r="F232" s="280" t="s">
        <v>1098</v>
      </c>
    </row>
    <row r="233" spans="1:6" x14ac:dyDescent="0.25">
      <c r="A233" s="278">
        <v>13</v>
      </c>
      <c r="B233" s="279" t="s">
        <v>1099</v>
      </c>
      <c r="C233" s="279" t="s">
        <v>1100</v>
      </c>
      <c r="D233" s="279" t="s">
        <v>323</v>
      </c>
      <c r="E233" s="279" t="s">
        <v>511</v>
      </c>
      <c r="F233" s="280" t="s">
        <v>1101</v>
      </c>
    </row>
    <row r="234" spans="1:6" x14ac:dyDescent="0.25">
      <c r="A234" s="278">
        <v>13</v>
      </c>
      <c r="B234" s="279" t="s">
        <v>1102</v>
      </c>
      <c r="C234" s="279" t="s">
        <v>1103</v>
      </c>
      <c r="D234" s="279" t="s">
        <v>318</v>
      </c>
      <c r="E234" s="279" t="s">
        <v>1104</v>
      </c>
      <c r="F234" s="280" t="s">
        <v>1105</v>
      </c>
    </row>
    <row r="235" spans="1:6" x14ac:dyDescent="0.25">
      <c r="A235" s="278">
        <v>13</v>
      </c>
      <c r="B235" s="279" t="s">
        <v>1106</v>
      </c>
      <c r="C235" s="279" t="s">
        <v>1107</v>
      </c>
      <c r="D235" s="279" t="s">
        <v>318</v>
      </c>
      <c r="E235" s="279" t="s">
        <v>881</v>
      </c>
      <c r="F235" s="280" t="s">
        <v>1108</v>
      </c>
    </row>
    <row r="236" spans="1:6" x14ac:dyDescent="0.25">
      <c r="A236" s="278">
        <v>13</v>
      </c>
      <c r="B236" s="279" t="s">
        <v>1109</v>
      </c>
      <c r="C236" s="279" t="s">
        <v>1110</v>
      </c>
      <c r="D236" s="279" t="s">
        <v>323</v>
      </c>
      <c r="E236" s="279" t="s">
        <v>594</v>
      </c>
      <c r="F236" s="280" t="s">
        <v>1111</v>
      </c>
    </row>
    <row r="237" spans="1:6" x14ac:dyDescent="0.25">
      <c r="A237" s="278">
        <v>13</v>
      </c>
      <c r="B237" s="279" t="s">
        <v>1112</v>
      </c>
      <c r="C237" s="279" t="s">
        <v>495</v>
      </c>
      <c r="D237" s="279" t="s">
        <v>323</v>
      </c>
      <c r="E237" s="279" t="s">
        <v>1113</v>
      </c>
      <c r="F237" s="280" t="s">
        <v>1114</v>
      </c>
    </row>
    <row r="238" spans="1:6" x14ac:dyDescent="0.25">
      <c r="A238" s="278">
        <v>13</v>
      </c>
      <c r="B238" s="279" t="s">
        <v>1115</v>
      </c>
      <c r="C238" s="279" t="s">
        <v>495</v>
      </c>
      <c r="D238" s="279" t="s">
        <v>328</v>
      </c>
      <c r="E238" s="279" t="s">
        <v>575</v>
      </c>
      <c r="F238" s="280" t="s">
        <v>1116</v>
      </c>
    </row>
    <row r="239" spans="1:6" x14ac:dyDescent="0.25">
      <c r="A239" s="278">
        <v>13</v>
      </c>
      <c r="B239" s="279" t="s">
        <v>1117</v>
      </c>
      <c r="C239" s="279" t="s">
        <v>1118</v>
      </c>
      <c r="D239" s="279" t="s">
        <v>323</v>
      </c>
      <c r="E239" s="279" t="s">
        <v>628</v>
      </c>
      <c r="F239" s="280" t="s">
        <v>1119</v>
      </c>
    </row>
    <row r="240" spans="1:6" x14ac:dyDescent="0.25">
      <c r="A240" s="278">
        <v>13</v>
      </c>
      <c r="B240" s="279" t="s">
        <v>1120</v>
      </c>
      <c r="C240" s="279" t="s">
        <v>1121</v>
      </c>
      <c r="D240" s="279" t="s">
        <v>323</v>
      </c>
      <c r="E240" s="279" t="s">
        <v>511</v>
      </c>
      <c r="F240" s="280" t="s">
        <v>1122</v>
      </c>
    </row>
    <row r="241" spans="1:6" x14ac:dyDescent="0.25">
      <c r="A241" s="278">
        <v>13</v>
      </c>
      <c r="B241" s="279" t="s">
        <v>1123</v>
      </c>
      <c r="C241" s="279" t="s">
        <v>1124</v>
      </c>
      <c r="D241" s="279" t="s">
        <v>323</v>
      </c>
      <c r="E241" s="279" t="s">
        <v>511</v>
      </c>
      <c r="F241" s="280" t="s">
        <v>1125</v>
      </c>
    </row>
    <row r="242" spans="1:6" x14ac:dyDescent="0.25">
      <c r="A242" s="278">
        <v>13</v>
      </c>
      <c r="B242" s="279" t="s">
        <v>1126</v>
      </c>
      <c r="C242" s="279" t="s">
        <v>1127</v>
      </c>
      <c r="D242" s="279" t="s">
        <v>318</v>
      </c>
      <c r="E242" s="279" t="s">
        <v>1104</v>
      </c>
      <c r="F242" s="280" t="s">
        <v>1128</v>
      </c>
    </row>
    <row r="243" spans="1:6" x14ac:dyDescent="0.25">
      <c r="A243" s="278">
        <v>13</v>
      </c>
      <c r="B243" s="279" t="s">
        <v>1129</v>
      </c>
      <c r="C243" s="279" t="s">
        <v>1127</v>
      </c>
      <c r="D243" s="279" t="s">
        <v>323</v>
      </c>
      <c r="E243" s="279" t="s">
        <v>1104</v>
      </c>
      <c r="F243" s="280" t="s">
        <v>1130</v>
      </c>
    </row>
    <row r="244" spans="1:6" x14ac:dyDescent="0.25">
      <c r="A244" s="278">
        <v>13</v>
      </c>
      <c r="B244" s="279" t="s">
        <v>1131</v>
      </c>
      <c r="C244" s="279" t="s">
        <v>1132</v>
      </c>
      <c r="D244" s="279" t="s">
        <v>323</v>
      </c>
      <c r="E244" s="279" t="s">
        <v>1133</v>
      </c>
      <c r="F244" s="280" t="s">
        <v>1134</v>
      </c>
    </row>
    <row r="245" spans="1:6" x14ac:dyDescent="0.25">
      <c r="A245" s="278">
        <v>13</v>
      </c>
      <c r="B245" s="279" t="s">
        <v>1135</v>
      </c>
      <c r="C245" s="279" t="s">
        <v>1136</v>
      </c>
      <c r="D245" s="279" t="s">
        <v>323</v>
      </c>
      <c r="E245" s="279" t="s">
        <v>881</v>
      </c>
      <c r="F245" s="280" t="s">
        <v>1137</v>
      </c>
    </row>
    <row r="246" spans="1:6" x14ac:dyDescent="0.25">
      <c r="A246" s="278">
        <v>13</v>
      </c>
      <c r="B246" s="279" t="s">
        <v>1138</v>
      </c>
      <c r="C246" s="279" t="s">
        <v>1139</v>
      </c>
      <c r="D246" s="279" t="s">
        <v>328</v>
      </c>
      <c r="E246" s="279" t="s">
        <v>602</v>
      </c>
      <c r="F246" s="280" t="s">
        <v>1140</v>
      </c>
    </row>
    <row r="247" spans="1:6" x14ac:dyDescent="0.25">
      <c r="A247" s="278">
        <v>13</v>
      </c>
      <c r="B247" s="279" t="s">
        <v>1141</v>
      </c>
      <c r="C247" s="279" t="s">
        <v>1142</v>
      </c>
      <c r="D247" s="279" t="s">
        <v>318</v>
      </c>
      <c r="E247" s="279" t="s">
        <v>511</v>
      </c>
      <c r="F247" s="280" t="s">
        <v>1143</v>
      </c>
    </row>
    <row r="248" spans="1:6" x14ac:dyDescent="0.25">
      <c r="A248" s="278">
        <v>13</v>
      </c>
      <c r="B248" s="279" t="s">
        <v>1144</v>
      </c>
      <c r="C248" s="279" t="s">
        <v>1145</v>
      </c>
      <c r="D248" s="279" t="s">
        <v>323</v>
      </c>
      <c r="E248" s="279" t="s">
        <v>511</v>
      </c>
      <c r="F248" s="280" t="s">
        <v>1146</v>
      </c>
    </row>
    <row r="249" spans="1:6" x14ac:dyDescent="0.25">
      <c r="A249" s="278">
        <v>13</v>
      </c>
      <c r="B249" s="279" t="s">
        <v>1147</v>
      </c>
      <c r="C249" s="279" t="s">
        <v>1148</v>
      </c>
      <c r="D249" s="279" t="s">
        <v>323</v>
      </c>
      <c r="E249" s="279" t="s">
        <v>617</v>
      </c>
      <c r="F249" s="280" t="s">
        <v>1149</v>
      </c>
    </row>
    <row r="250" spans="1:6" x14ac:dyDescent="0.25">
      <c r="A250" s="278">
        <v>13</v>
      </c>
      <c r="B250" s="279" t="s">
        <v>1150</v>
      </c>
      <c r="C250" s="279" t="s">
        <v>1151</v>
      </c>
      <c r="D250" s="279" t="s">
        <v>323</v>
      </c>
      <c r="E250" s="279" t="s">
        <v>571</v>
      </c>
      <c r="F250" s="280" t="s">
        <v>1152</v>
      </c>
    </row>
    <row r="251" spans="1:6" x14ac:dyDescent="0.25">
      <c r="A251" s="278">
        <v>13</v>
      </c>
      <c r="B251" s="279" t="s">
        <v>1153</v>
      </c>
      <c r="C251" s="279" t="s">
        <v>1154</v>
      </c>
      <c r="D251" s="279" t="s">
        <v>335</v>
      </c>
      <c r="E251" s="279" t="s">
        <v>511</v>
      </c>
      <c r="F251" s="280" t="s">
        <v>1155</v>
      </c>
    </row>
    <row r="252" spans="1:6" x14ac:dyDescent="0.25">
      <c r="A252" s="278">
        <v>13</v>
      </c>
      <c r="B252" s="279" t="s">
        <v>1156</v>
      </c>
      <c r="C252" s="279" t="s">
        <v>1157</v>
      </c>
      <c r="D252" s="279" t="s">
        <v>323</v>
      </c>
      <c r="E252" s="279" t="s">
        <v>1005</v>
      </c>
      <c r="F252" s="280" t="s">
        <v>1158</v>
      </c>
    </row>
    <row r="253" spans="1:6" x14ac:dyDescent="0.25">
      <c r="A253" s="281">
        <v>84</v>
      </c>
      <c r="B253" s="282" t="s">
        <v>1159</v>
      </c>
      <c r="C253" s="282" t="s">
        <v>518</v>
      </c>
      <c r="D253" s="282" t="s">
        <v>323</v>
      </c>
      <c r="E253" s="282" t="s">
        <v>1160</v>
      </c>
      <c r="F253" s="283" t="s">
        <v>1161</v>
      </c>
    </row>
    <row r="254" spans="1:6" x14ac:dyDescent="0.25">
      <c r="A254" s="281">
        <v>84</v>
      </c>
      <c r="B254" s="282" t="s">
        <v>1162</v>
      </c>
      <c r="C254" s="282" t="s">
        <v>522</v>
      </c>
      <c r="D254" s="282" t="s">
        <v>335</v>
      </c>
      <c r="E254" s="282" t="s">
        <v>1163</v>
      </c>
      <c r="F254" s="283" t="s">
        <v>1164</v>
      </c>
    </row>
    <row r="255" spans="1:6" x14ac:dyDescent="0.25">
      <c r="A255" s="281">
        <v>84</v>
      </c>
      <c r="B255" s="282" t="s">
        <v>1165</v>
      </c>
      <c r="C255" s="282" t="s">
        <v>1166</v>
      </c>
      <c r="D255" s="282" t="s">
        <v>328</v>
      </c>
      <c r="E255" s="282" t="s">
        <v>1167</v>
      </c>
      <c r="F255" s="283" t="s">
        <v>1168</v>
      </c>
    </row>
    <row r="256" spans="1:6" x14ac:dyDescent="0.25">
      <c r="A256" s="281">
        <v>84</v>
      </c>
      <c r="B256" s="282" t="s">
        <v>1169</v>
      </c>
      <c r="C256" s="282" t="s">
        <v>525</v>
      </c>
      <c r="D256" s="282" t="s">
        <v>323</v>
      </c>
      <c r="E256" s="282" t="s">
        <v>1170</v>
      </c>
      <c r="F256" s="283" t="s">
        <v>1171</v>
      </c>
    </row>
    <row r="257" spans="1:6" x14ac:dyDescent="0.25">
      <c r="A257" s="281">
        <v>84</v>
      </c>
      <c r="B257" s="282" t="s">
        <v>1172</v>
      </c>
      <c r="C257" s="282" t="s">
        <v>1173</v>
      </c>
      <c r="D257" s="282" t="s">
        <v>323</v>
      </c>
      <c r="E257" s="282" t="s">
        <v>1174</v>
      </c>
      <c r="F257" s="283" t="s">
        <v>1175</v>
      </c>
    </row>
    <row r="258" spans="1:6" x14ac:dyDescent="0.25">
      <c r="A258" s="281">
        <v>84</v>
      </c>
      <c r="B258" s="282" t="s">
        <v>1176</v>
      </c>
      <c r="C258" s="282" t="s">
        <v>1177</v>
      </c>
      <c r="D258" s="282" t="s">
        <v>323</v>
      </c>
      <c r="E258" s="282" t="s">
        <v>1178</v>
      </c>
      <c r="F258" s="283" t="s">
        <v>1179</v>
      </c>
    </row>
    <row r="259" spans="1:6" x14ac:dyDescent="0.25">
      <c r="A259" s="281">
        <v>84</v>
      </c>
      <c r="B259" s="282" t="s">
        <v>1180</v>
      </c>
      <c r="C259" s="282" t="s">
        <v>551</v>
      </c>
      <c r="D259" s="282" t="s">
        <v>323</v>
      </c>
      <c r="E259" s="282" t="s">
        <v>1181</v>
      </c>
      <c r="F259" s="283" t="s">
        <v>1182</v>
      </c>
    </row>
    <row r="260" spans="1:6" x14ac:dyDescent="0.25">
      <c r="A260" s="281">
        <v>84</v>
      </c>
      <c r="B260" s="282" t="s">
        <v>1183</v>
      </c>
      <c r="C260" s="282" t="s">
        <v>1184</v>
      </c>
      <c r="D260" s="282" t="s">
        <v>323</v>
      </c>
      <c r="E260" s="282" t="s">
        <v>1185</v>
      </c>
      <c r="F260" s="283" t="s">
        <v>1186</v>
      </c>
    </row>
    <row r="261" spans="1:6" x14ac:dyDescent="0.25">
      <c r="A261" s="281">
        <v>84</v>
      </c>
      <c r="B261" s="282" t="s">
        <v>1187</v>
      </c>
      <c r="C261" s="282" t="s">
        <v>1188</v>
      </c>
      <c r="D261" s="282" t="s">
        <v>323</v>
      </c>
      <c r="E261" s="282" t="s">
        <v>1189</v>
      </c>
      <c r="F261" s="283" t="s">
        <v>1190</v>
      </c>
    </row>
    <row r="262" spans="1:6" x14ac:dyDescent="0.25">
      <c r="A262" s="281">
        <v>84</v>
      </c>
      <c r="B262" s="282" t="s">
        <v>1191</v>
      </c>
      <c r="C262" s="282" t="s">
        <v>1192</v>
      </c>
      <c r="D262" s="282" t="s">
        <v>323</v>
      </c>
      <c r="E262" s="282" t="s">
        <v>1193</v>
      </c>
      <c r="F262" s="283" t="s">
        <v>1194</v>
      </c>
    </row>
    <row r="263" spans="1:6" x14ac:dyDescent="0.25">
      <c r="A263" s="281">
        <v>84</v>
      </c>
      <c r="B263" s="282" t="s">
        <v>1195</v>
      </c>
      <c r="C263" s="282" t="s">
        <v>1196</v>
      </c>
      <c r="D263" s="282" t="s">
        <v>318</v>
      </c>
      <c r="E263" s="282" t="s">
        <v>1193</v>
      </c>
      <c r="F263" s="283" t="s">
        <v>1197</v>
      </c>
    </row>
    <row r="264" spans="1:6" x14ac:dyDescent="0.25">
      <c r="A264" s="281">
        <v>84</v>
      </c>
      <c r="B264" s="282" t="s">
        <v>1198</v>
      </c>
      <c r="C264" s="282" t="s">
        <v>1199</v>
      </c>
      <c r="D264" s="282" t="s">
        <v>335</v>
      </c>
      <c r="E264" s="282" t="s">
        <v>1193</v>
      </c>
      <c r="F264" s="283" t="s">
        <v>1200</v>
      </c>
    </row>
    <row r="265" spans="1:6" x14ac:dyDescent="0.25">
      <c r="A265" s="281">
        <v>84</v>
      </c>
      <c r="B265" s="282" t="s">
        <v>1201</v>
      </c>
      <c r="C265" s="282" t="s">
        <v>433</v>
      </c>
      <c r="D265" s="282" t="s">
        <v>335</v>
      </c>
      <c r="E265" s="282" t="s">
        <v>1202</v>
      </c>
      <c r="F265" s="283" t="s">
        <v>1203</v>
      </c>
    </row>
    <row r="266" spans="1:6" x14ac:dyDescent="0.25">
      <c r="A266" s="281">
        <v>84</v>
      </c>
      <c r="B266" s="282" t="s">
        <v>1204</v>
      </c>
      <c r="C266" s="282" t="s">
        <v>1205</v>
      </c>
      <c r="D266" s="282" t="s">
        <v>323</v>
      </c>
      <c r="E266" s="282" t="s">
        <v>1193</v>
      </c>
      <c r="F266" s="283" t="s">
        <v>1206</v>
      </c>
    </row>
    <row r="267" spans="1:6" x14ac:dyDescent="0.25">
      <c r="A267" s="281">
        <v>84</v>
      </c>
      <c r="B267" s="282" t="s">
        <v>1207</v>
      </c>
      <c r="C267" s="282" t="s">
        <v>1208</v>
      </c>
      <c r="D267" s="282" t="s">
        <v>328</v>
      </c>
      <c r="E267" s="282" t="s">
        <v>1209</v>
      </c>
      <c r="F267" s="283" t="s">
        <v>1210</v>
      </c>
    </row>
    <row r="268" spans="1:6" x14ac:dyDescent="0.25">
      <c r="A268" s="281">
        <v>84</v>
      </c>
      <c r="B268" s="282" t="s">
        <v>1211</v>
      </c>
      <c r="C268" s="282" t="s">
        <v>1208</v>
      </c>
      <c r="D268" s="282" t="s">
        <v>323</v>
      </c>
      <c r="E268" s="282" t="s">
        <v>1209</v>
      </c>
      <c r="F268" s="283" t="s">
        <v>1212</v>
      </c>
    </row>
    <row r="269" spans="1:6" x14ac:dyDescent="0.25">
      <c r="A269" s="281">
        <v>84</v>
      </c>
      <c r="B269" s="282" t="s">
        <v>1213</v>
      </c>
      <c r="C269" s="282" t="s">
        <v>1214</v>
      </c>
      <c r="D269" s="282" t="s">
        <v>323</v>
      </c>
      <c r="E269" s="282" t="s">
        <v>1215</v>
      </c>
      <c r="F269" s="283" t="s">
        <v>1216</v>
      </c>
    </row>
    <row r="270" spans="1:6" x14ac:dyDescent="0.25">
      <c r="A270" s="281">
        <v>84</v>
      </c>
      <c r="B270" s="282" t="s">
        <v>1217</v>
      </c>
      <c r="C270" s="282" t="s">
        <v>1218</v>
      </c>
      <c r="D270" s="282" t="s">
        <v>323</v>
      </c>
      <c r="E270" s="282" t="s">
        <v>1219</v>
      </c>
      <c r="F270" s="283" t="s">
        <v>1220</v>
      </c>
    </row>
    <row r="271" spans="1:6" x14ac:dyDescent="0.25">
      <c r="A271" s="281">
        <v>84</v>
      </c>
      <c r="B271" s="282" t="s">
        <v>1221</v>
      </c>
      <c r="C271" s="282" t="s">
        <v>664</v>
      </c>
      <c r="D271" s="282" t="s">
        <v>323</v>
      </c>
      <c r="E271" s="282" t="s">
        <v>1222</v>
      </c>
      <c r="F271" s="283" t="s">
        <v>1223</v>
      </c>
    </row>
    <row r="272" spans="1:6" x14ac:dyDescent="0.25">
      <c r="A272" s="281">
        <v>84</v>
      </c>
      <c r="B272" s="282" t="s">
        <v>1224</v>
      </c>
      <c r="C272" s="282" t="s">
        <v>1225</v>
      </c>
      <c r="D272" s="282" t="s">
        <v>335</v>
      </c>
      <c r="E272" s="282" t="s">
        <v>1226</v>
      </c>
      <c r="F272" s="283" t="s">
        <v>1227</v>
      </c>
    </row>
    <row r="273" spans="1:6" x14ac:dyDescent="0.25">
      <c r="A273" s="281">
        <v>84</v>
      </c>
      <c r="B273" s="282" t="s">
        <v>1228</v>
      </c>
      <c r="C273" s="282" t="s">
        <v>1229</v>
      </c>
      <c r="D273" s="282" t="s">
        <v>335</v>
      </c>
      <c r="E273" s="282" t="s">
        <v>1230</v>
      </c>
      <c r="F273" s="283" t="s">
        <v>1231</v>
      </c>
    </row>
    <row r="274" spans="1:6" x14ac:dyDescent="0.25">
      <c r="A274" s="281">
        <v>84</v>
      </c>
      <c r="B274" s="282" t="s">
        <v>1232</v>
      </c>
      <c r="C274" s="282" t="s">
        <v>1233</v>
      </c>
      <c r="D274" s="282" t="s">
        <v>323</v>
      </c>
      <c r="E274" s="282" t="s">
        <v>1170</v>
      </c>
      <c r="F274" s="283" t="s">
        <v>1234</v>
      </c>
    </row>
    <row r="275" spans="1:6" x14ac:dyDescent="0.25">
      <c r="A275" s="281">
        <v>84</v>
      </c>
      <c r="B275" s="282" t="s">
        <v>1235</v>
      </c>
      <c r="C275" s="282" t="s">
        <v>727</v>
      </c>
      <c r="D275" s="282" t="s">
        <v>1236</v>
      </c>
      <c r="E275" s="282" t="s">
        <v>1178</v>
      </c>
      <c r="F275" s="283" t="s">
        <v>1237</v>
      </c>
    </row>
    <row r="276" spans="1:6" x14ac:dyDescent="0.25">
      <c r="A276" s="281">
        <v>84</v>
      </c>
      <c r="B276" s="282" t="s">
        <v>1238</v>
      </c>
      <c r="C276" s="282" t="s">
        <v>727</v>
      </c>
      <c r="D276" s="282" t="s">
        <v>323</v>
      </c>
      <c r="E276" s="282" t="s">
        <v>1178</v>
      </c>
      <c r="F276" s="283" t="s">
        <v>1239</v>
      </c>
    </row>
    <row r="277" spans="1:6" x14ac:dyDescent="0.25">
      <c r="A277" s="281">
        <v>84</v>
      </c>
      <c r="B277" s="282" t="s">
        <v>1240</v>
      </c>
      <c r="C277" s="282" t="s">
        <v>759</v>
      </c>
      <c r="D277" s="282" t="s">
        <v>323</v>
      </c>
      <c r="E277" s="282" t="s">
        <v>1241</v>
      </c>
      <c r="F277" s="283" t="s">
        <v>1242</v>
      </c>
    </row>
    <row r="278" spans="1:6" x14ac:dyDescent="0.25">
      <c r="A278" s="281">
        <v>84</v>
      </c>
      <c r="B278" s="282" t="s">
        <v>1243</v>
      </c>
      <c r="C278" s="282" t="s">
        <v>1244</v>
      </c>
      <c r="D278" s="282" t="s">
        <v>323</v>
      </c>
      <c r="E278" s="282" t="s">
        <v>1245</v>
      </c>
      <c r="F278" s="283" t="s">
        <v>1246</v>
      </c>
    </row>
    <row r="279" spans="1:6" x14ac:dyDescent="0.25">
      <c r="A279" s="281">
        <v>84</v>
      </c>
      <c r="B279" s="282" t="s">
        <v>1247</v>
      </c>
      <c r="C279" s="282" t="s">
        <v>1248</v>
      </c>
      <c r="D279" s="282" t="s">
        <v>318</v>
      </c>
      <c r="E279" s="282" t="s">
        <v>1163</v>
      </c>
      <c r="F279" s="283" t="s">
        <v>1249</v>
      </c>
    </row>
    <row r="280" spans="1:6" x14ac:dyDescent="0.25">
      <c r="A280" s="281">
        <v>84</v>
      </c>
      <c r="B280" s="282" t="s">
        <v>1250</v>
      </c>
      <c r="C280" s="282" t="s">
        <v>1251</v>
      </c>
      <c r="D280" s="282" t="s">
        <v>323</v>
      </c>
      <c r="E280" s="282" t="s">
        <v>1252</v>
      </c>
      <c r="F280" s="283" t="s">
        <v>1253</v>
      </c>
    </row>
    <row r="281" spans="1:6" x14ac:dyDescent="0.25">
      <c r="A281" s="281">
        <v>84</v>
      </c>
      <c r="B281" s="282" t="s">
        <v>1254</v>
      </c>
      <c r="C281" s="282" t="s">
        <v>1255</v>
      </c>
      <c r="D281" s="282" t="s">
        <v>323</v>
      </c>
      <c r="E281" s="282" t="s">
        <v>1241</v>
      </c>
      <c r="F281" s="283" t="s">
        <v>1256</v>
      </c>
    </row>
    <row r="282" spans="1:6" x14ac:dyDescent="0.25">
      <c r="A282" s="281">
        <v>84</v>
      </c>
      <c r="B282" s="282" t="s">
        <v>1257</v>
      </c>
      <c r="C282" s="282" t="s">
        <v>1258</v>
      </c>
      <c r="D282" s="282" t="s">
        <v>323</v>
      </c>
      <c r="E282" s="282" t="s">
        <v>1252</v>
      </c>
      <c r="F282" s="283" t="s">
        <v>1259</v>
      </c>
    </row>
    <row r="283" spans="1:6" x14ac:dyDescent="0.25">
      <c r="A283" s="281">
        <v>84</v>
      </c>
      <c r="B283" s="282" t="s">
        <v>1260</v>
      </c>
      <c r="C283" s="282" t="s">
        <v>367</v>
      </c>
      <c r="D283" s="282" t="s">
        <v>323</v>
      </c>
      <c r="E283" s="282" t="s">
        <v>1193</v>
      </c>
      <c r="F283" s="283" t="s">
        <v>1261</v>
      </c>
    </row>
    <row r="284" spans="1:6" x14ac:dyDescent="0.25">
      <c r="A284" s="281">
        <v>84</v>
      </c>
      <c r="B284" s="282" t="s">
        <v>1262</v>
      </c>
      <c r="C284" s="282" t="s">
        <v>1263</v>
      </c>
      <c r="D284" s="282" t="s">
        <v>328</v>
      </c>
      <c r="E284" s="282" t="s">
        <v>1170</v>
      </c>
      <c r="F284" s="283" t="s">
        <v>1264</v>
      </c>
    </row>
    <row r="285" spans="1:6" x14ac:dyDescent="0.25">
      <c r="A285" s="281">
        <v>84</v>
      </c>
      <c r="B285" s="282" t="s">
        <v>1265</v>
      </c>
      <c r="C285" s="282" t="s">
        <v>1263</v>
      </c>
      <c r="D285" s="282" t="s">
        <v>323</v>
      </c>
      <c r="E285" s="282" t="s">
        <v>1266</v>
      </c>
      <c r="F285" s="283" t="s">
        <v>1267</v>
      </c>
    </row>
    <row r="286" spans="1:6" x14ac:dyDescent="0.25">
      <c r="A286" s="281">
        <v>84</v>
      </c>
      <c r="B286" s="282" t="s">
        <v>1268</v>
      </c>
      <c r="C286" s="282" t="s">
        <v>871</v>
      </c>
      <c r="D286" s="282" t="s">
        <v>323</v>
      </c>
      <c r="E286" s="282" t="s">
        <v>1269</v>
      </c>
      <c r="F286" s="283" t="s">
        <v>1270</v>
      </c>
    </row>
    <row r="287" spans="1:6" x14ac:dyDescent="0.25">
      <c r="A287" s="281">
        <v>84</v>
      </c>
      <c r="B287" s="282" t="s">
        <v>1271</v>
      </c>
      <c r="C287" s="282" t="s">
        <v>1272</v>
      </c>
      <c r="D287" s="282" t="s">
        <v>323</v>
      </c>
      <c r="E287" s="282" t="s">
        <v>1178</v>
      </c>
      <c r="F287" s="283" t="s">
        <v>1273</v>
      </c>
    </row>
    <row r="288" spans="1:6" x14ac:dyDescent="0.25">
      <c r="A288" s="281">
        <v>84</v>
      </c>
      <c r="B288" s="282" t="s">
        <v>1274</v>
      </c>
      <c r="C288" s="282" t="s">
        <v>1275</v>
      </c>
      <c r="D288" s="282" t="s">
        <v>323</v>
      </c>
      <c r="E288" s="282" t="s">
        <v>1178</v>
      </c>
      <c r="F288" s="283" t="s">
        <v>1276</v>
      </c>
    </row>
    <row r="289" spans="1:6" x14ac:dyDescent="0.25">
      <c r="A289" s="281">
        <v>84</v>
      </c>
      <c r="B289" s="282" t="s">
        <v>1277</v>
      </c>
      <c r="C289" s="282" t="s">
        <v>1278</v>
      </c>
      <c r="D289" s="282" t="s">
        <v>323</v>
      </c>
      <c r="E289" s="282" t="s">
        <v>1279</v>
      </c>
      <c r="F289" s="283" t="s">
        <v>1280</v>
      </c>
    </row>
    <row r="290" spans="1:6" x14ac:dyDescent="0.25">
      <c r="A290" s="281">
        <v>84</v>
      </c>
      <c r="B290" s="282" t="s">
        <v>1281</v>
      </c>
      <c r="C290" s="282" t="s">
        <v>1282</v>
      </c>
      <c r="D290" s="282" t="s">
        <v>323</v>
      </c>
      <c r="E290" s="282" t="s">
        <v>1283</v>
      </c>
      <c r="F290" s="283" t="s">
        <v>1284</v>
      </c>
    </row>
    <row r="291" spans="1:6" x14ac:dyDescent="0.25">
      <c r="A291" s="281">
        <v>84</v>
      </c>
      <c r="B291" s="282" t="s">
        <v>1285</v>
      </c>
      <c r="C291" s="282" t="s">
        <v>1286</v>
      </c>
      <c r="D291" s="282" t="s">
        <v>323</v>
      </c>
      <c r="E291" s="282" t="s">
        <v>1287</v>
      </c>
      <c r="F291" s="283" t="s">
        <v>1288</v>
      </c>
    </row>
    <row r="292" spans="1:6" x14ac:dyDescent="0.25">
      <c r="A292" s="281">
        <v>84</v>
      </c>
      <c r="B292" s="282" t="s">
        <v>1289</v>
      </c>
      <c r="C292" s="282" t="s">
        <v>1290</v>
      </c>
      <c r="D292" s="282" t="s">
        <v>323</v>
      </c>
      <c r="E292" s="282" t="s">
        <v>1226</v>
      </c>
      <c r="F292" s="283" t="s">
        <v>1291</v>
      </c>
    </row>
    <row r="293" spans="1:6" x14ac:dyDescent="0.25">
      <c r="A293" s="281">
        <v>84</v>
      </c>
      <c r="B293" s="282" t="s">
        <v>1292</v>
      </c>
      <c r="C293" s="282" t="s">
        <v>936</v>
      </c>
      <c r="D293" s="282" t="s">
        <v>318</v>
      </c>
      <c r="E293" s="282" t="s">
        <v>1245</v>
      </c>
      <c r="F293" s="283" t="s">
        <v>1293</v>
      </c>
    </row>
    <row r="294" spans="1:6" x14ac:dyDescent="0.25">
      <c r="A294" s="281">
        <v>84</v>
      </c>
      <c r="B294" s="282" t="s">
        <v>1294</v>
      </c>
      <c r="C294" s="282" t="s">
        <v>952</v>
      </c>
      <c r="D294" s="282" t="s">
        <v>323</v>
      </c>
      <c r="E294" s="282" t="s">
        <v>1295</v>
      </c>
      <c r="F294" s="283" t="s">
        <v>1296</v>
      </c>
    </row>
    <row r="295" spans="1:6" x14ac:dyDescent="0.25">
      <c r="A295" s="281">
        <v>84</v>
      </c>
      <c r="B295" s="282" t="s">
        <v>1297</v>
      </c>
      <c r="C295" s="282" t="s">
        <v>1298</v>
      </c>
      <c r="D295" s="282" t="s">
        <v>335</v>
      </c>
      <c r="E295" s="282" t="s">
        <v>1299</v>
      </c>
      <c r="F295" s="283" t="s">
        <v>1300</v>
      </c>
    </row>
    <row r="296" spans="1:6" x14ac:dyDescent="0.25">
      <c r="A296" s="281">
        <v>84</v>
      </c>
      <c r="B296" s="282" t="s">
        <v>1301</v>
      </c>
      <c r="C296" s="282" t="s">
        <v>969</v>
      </c>
      <c r="D296" s="282" t="s">
        <v>323</v>
      </c>
      <c r="E296" s="282" t="s">
        <v>1302</v>
      </c>
      <c r="F296" s="283" t="s">
        <v>1303</v>
      </c>
    </row>
    <row r="297" spans="1:6" x14ac:dyDescent="0.25">
      <c r="A297" s="281">
        <v>84</v>
      </c>
      <c r="B297" s="282" t="s">
        <v>1304</v>
      </c>
      <c r="C297" s="282" t="s">
        <v>1031</v>
      </c>
      <c r="D297" s="282" t="s">
        <v>323</v>
      </c>
      <c r="E297" s="282" t="s">
        <v>1305</v>
      </c>
      <c r="F297" s="283" t="s">
        <v>1306</v>
      </c>
    </row>
    <row r="298" spans="1:6" x14ac:dyDescent="0.25">
      <c r="A298" s="281">
        <v>84</v>
      </c>
      <c r="B298" s="282" t="s">
        <v>1307</v>
      </c>
      <c r="C298" s="282" t="s">
        <v>1308</v>
      </c>
      <c r="D298" s="282" t="s">
        <v>323</v>
      </c>
      <c r="E298" s="282" t="s">
        <v>1163</v>
      </c>
      <c r="F298" s="283" t="s">
        <v>1309</v>
      </c>
    </row>
    <row r="299" spans="1:6" x14ac:dyDescent="0.25">
      <c r="A299" s="281">
        <v>84</v>
      </c>
      <c r="B299" s="282" t="s">
        <v>1310</v>
      </c>
      <c r="C299" s="282" t="s">
        <v>1311</v>
      </c>
      <c r="D299" s="282" t="s">
        <v>355</v>
      </c>
      <c r="E299" s="282" t="s">
        <v>1226</v>
      </c>
      <c r="F299" s="283" t="s">
        <v>1312</v>
      </c>
    </row>
    <row r="300" spans="1:6" x14ac:dyDescent="0.25">
      <c r="A300" s="281">
        <v>84</v>
      </c>
      <c r="B300" s="282" t="s">
        <v>1313</v>
      </c>
      <c r="C300" s="282" t="s">
        <v>1314</v>
      </c>
      <c r="D300" s="282" t="s">
        <v>323</v>
      </c>
      <c r="E300" s="282" t="s">
        <v>1315</v>
      </c>
      <c r="F300" s="283" t="s">
        <v>1316</v>
      </c>
    </row>
    <row r="301" spans="1:6" x14ac:dyDescent="0.25">
      <c r="A301" s="281">
        <v>84</v>
      </c>
      <c r="B301" s="282" t="s">
        <v>1317</v>
      </c>
      <c r="C301" s="282" t="s">
        <v>1318</v>
      </c>
      <c r="D301" s="282" t="s">
        <v>323</v>
      </c>
      <c r="E301" s="282" t="s">
        <v>1319</v>
      </c>
      <c r="F301" s="283" t="s">
        <v>1320</v>
      </c>
    </row>
    <row r="302" spans="1:6" x14ac:dyDescent="0.25">
      <c r="A302" s="281">
        <v>84</v>
      </c>
      <c r="B302" s="282" t="s">
        <v>1321</v>
      </c>
      <c r="C302" s="282" t="s">
        <v>1322</v>
      </c>
      <c r="D302" s="282" t="s">
        <v>328</v>
      </c>
      <c r="E302" s="282" t="s">
        <v>1189</v>
      </c>
      <c r="F302" s="283" t="s">
        <v>1323</v>
      </c>
    </row>
    <row r="303" spans="1:6" x14ac:dyDescent="0.25">
      <c r="A303" s="281">
        <v>84</v>
      </c>
      <c r="B303" s="282" t="s">
        <v>1324</v>
      </c>
      <c r="C303" s="282" t="s">
        <v>1325</v>
      </c>
      <c r="D303" s="282" t="s">
        <v>335</v>
      </c>
      <c r="E303" s="282" t="s">
        <v>1326</v>
      </c>
      <c r="F303" s="283" t="s">
        <v>1327</v>
      </c>
    </row>
    <row r="304" spans="1:6" x14ac:dyDescent="0.25">
      <c r="A304" s="281">
        <v>84</v>
      </c>
      <c r="B304" s="282" t="s">
        <v>1328</v>
      </c>
      <c r="C304" s="282" t="s">
        <v>1329</v>
      </c>
      <c r="D304" s="282" t="s">
        <v>328</v>
      </c>
      <c r="E304" s="282" t="s">
        <v>1299</v>
      </c>
      <c r="F304" s="283" t="s">
        <v>1330</v>
      </c>
    </row>
    <row r="305" spans="1:6" x14ac:dyDescent="0.25">
      <c r="A305" s="281">
        <v>84</v>
      </c>
      <c r="B305" s="282" t="s">
        <v>1331</v>
      </c>
      <c r="C305" s="282" t="s">
        <v>1093</v>
      </c>
      <c r="D305" s="282" t="s">
        <v>323</v>
      </c>
      <c r="E305" s="282" t="s">
        <v>1219</v>
      </c>
      <c r="F305" s="283" t="s">
        <v>1332</v>
      </c>
    </row>
    <row r="306" spans="1:6" x14ac:dyDescent="0.25">
      <c r="A306" s="281">
        <v>84</v>
      </c>
      <c r="B306" s="282" t="s">
        <v>1333</v>
      </c>
      <c r="C306" s="282" t="s">
        <v>1107</v>
      </c>
      <c r="D306" s="282" t="s">
        <v>323</v>
      </c>
      <c r="E306" s="282" t="s">
        <v>1334</v>
      </c>
      <c r="F306" s="283" t="s">
        <v>1335</v>
      </c>
    </row>
    <row r="307" spans="1:6" x14ac:dyDescent="0.25">
      <c r="A307" s="281">
        <v>84</v>
      </c>
      <c r="B307" s="282" t="s">
        <v>1336</v>
      </c>
      <c r="C307" s="282" t="s">
        <v>1337</v>
      </c>
      <c r="D307" s="282" t="s">
        <v>318</v>
      </c>
      <c r="E307" s="282" t="s">
        <v>1269</v>
      </c>
      <c r="F307" s="283" t="s">
        <v>1338</v>
      </c>
    </row>
    <row r="308" spans="1:6" x14ac:dyDescent="0.25">
      <c r="A308" s="281">
        <v>84</v>
      </c>
      <c r="B308" s="282" t="s">
        <v>1339</v>
      </c>
      <c r="C308" s="282" t="s">
        <v>1340</v>
      </c>
      <c r="D308" s="282" t="s">
        <v>318</v>
      </c>
      <c r="E308" s="282" t="s">
        <v>1341</v>
      </c>
      <c r="F308" s="283" t="s">
        <v>1342</v>
      </c>
    </row>
    <row r="309" spans="1:6" x14ac:dyDescent="0.25">
      <c r="A309" s="281">
        <v>84</v>
      </c>
      <c r="B309" s="282" t="s">
        <v>1343</v>
      </c>
      <c r="C309" s="282" t="s">
        <v>1344</v>
      </c>
      <c r="D309" s="282" t="s">
        <v>328</v>
      </c>
      <c r="E309" s="282" t="s">
        <v>1295</v>
      </c>
      <c r="F309" s="283" t="s">
        <v>1345</v>
      </c>
    </row>
    <row r="310" spans="1:6" x14ac:dyDescent="0.25">
      <c r="A310" s="281">
        <v>84</v>
      </c>
      <c r="B310" s="282" t="s">
        <v>1346</v>
      </c>
      <c r="C310" s="282" t="s">
        <v>1347</v>
      </c>
      <c r="D310" s="282" t="s">
        <v>323</v>
      </c>
      <c r="E310" s="282" t="s">
        <v>1348</v>
      </c>
      <c r="F310" s="283" t="s">
        <v>1349</v>
      </c>
    </row>
    <row r="311" spans="1:6" x14ac:dyDescent="0.25">
      <c r="A311" s="281">
        <v>84</v>
      </c>
      <c r="B311" s="282" t="s">
        <v>1350</v>
      </c>
      <c r="C311" s="282" t="s">
        <v>1351</v>
      </c>
      <c r="D311" s="282" t="s">
        <v>323</v>
      </c>
      <c r="E311" s="282" t="s">
        <v>1178</v>
      </c>
      <c r="F311" s="283" t="s">
        <v>1352</v>
      </c>
    </row>
    <row r="312" spans="1:6" x14ac:dyDescent="0.25">
      <c r="A312" s="281">
        <v>84</v>
      </c>
      <c r="B312" s="282" t="s">
        <v>1353</v>
      </c>
      <c r="C312" s="282" t="s">
        <v>1142</v>
      </c>
      <c r="D312" s="282" t="s">
        <v>328</v>
      </c>
      <c r="E312" s="282" t="s">
        <v>1170</v>
      </c>
      <c r="F312" s="283" t="s">
        <v>1354</v>
      </c>
    </row>
    <row r="313" spans="1:6" x14ac:dyDescent="0.25">
      <c r="A313" s="281">
        <v>84</v>
      </c>
      <c r="B313" s="282" t="s">
        <v>1355</v>
      </c>
      <c r="C313" s="282" t="s">
        <v>1356</v>
      </c>
      <c r="D313" s="282" t="s">
        <v>323</v>
      </c>
      <c r="E313" s="282" t="s">
        <v>1357</v>
      </c>
      <c r="F313" s="283" t="s">
        <v>1358</v>
      </c>
    </row>
    <row r="314" spans="1:6" ht="15.75" thickBot="1" x14ac:dyDescent="0.3">
      <c r="A314" s="284">
        <v>84</v>
      </c>
      <c r="B314" s="285" t="s">
        <v>1359</v>
      </c>
      <c r="C314" s="285" t="s">
        <v>1360</v>
      </c>
      <c r="D314" s="285" t="s">
        <v>323</v>
      </c>
      <c r="E314" s="285" t="s">
        <v>1222</v>
      </c>
      <c r="F314" s="286" t="s">
        <v>1361</v>
      </c>
    </row>
  </sheetData>
  <sheetProtection algorithmName="SHA-512" hashValue="GUv4GHdIWtzB3HoZZXGSwwZcQtA0o/gTX6N9+o2G0UchFzl7+u4BlQHswn9cGzo40NElrKFYHpiLF26zEskSng==" saltValue="ithYpsU9f0C3fT4Maj3fFA==" spinCount="100000" sheet="1" objects="1" scenarios="1" sort="0" autoFilter="0"/>
  <autoFilter ref="A1:F1" xr:uid="{046C3DEB-C57D-4069-9199-9474457653FC}"/>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BF7F-30B0-47D3-A5E8-45DD960A1ADF}">
  <dimension ref="A1:K102"/>
  <sheetViews>
    <sheetView workbookViewId="0">
      <selection activeCell="A7" sqref="A7:F9"/>
    </sheetView>
  </sheetViews>
  <sheetFormatPr baseColWidth="10" defaultRowHeight="15" x14ac:dyDescent="0.25"/>
  <cols>
    <col min="9" max="9" width="29.140625" customWidth="1"/>
    <col min="10" max="10" width="17.140625" customWidth="1"/>
    <col min="11" max="11" width="48.140625" style="166" customWidth="1"/>
    <col min="12" max="12" width="20.28515625" customWidth="1"/>
    <col min="13" max="13" width="17.5703125" customWidth="1"/>
    <col min="14" max="14" width="79.85546875" customWidth="1"/>
  </cols>
  <sheetData>
    <row r="1" spans="1:11" ht="27" customHeight="1" x14ac:dyDescent="0.25">
      <c r="A1" s="247" t="s">
        <v>168</v>
      </c>
      <c r="B1" s="247"/>
      <c r="C1" s="247"/>
      <c r="D1" s="247"/>
      <c r="E1" s="247"/>
      <c r="F1" s="247"/>
      <c r="G1" s="247"/>
      <c r="H1" s="247"/>
      <c r="I1" s="247"/>
      <c r="J1" s="247"/>
      <c r="K1" s="247"/>
    </row>
    <row r="3" spans="1:11" ht="15.75" thickBot="1" x14ac:dyDescent="0.3"/>
    <row r="4" spans="1:11" x14ac:dyDescent="0.25">
      <c r="A4" s="248" t="s">
        <v>169</v>
      </c>
      <c r="B4" s="248"/>
      <c r="C4" s="248"/>
      <c r="D4" s="248"/>
      <c r="E4" s="248"/>
      <c r="F4" s="248"/>
      <c r="H4" s="249" t="s">
        <v>170</v>
      </c>
      <c r="I4" s="250" t="s">
        <v>171</v>
      </c>
      <c r="J4" s="250" t="s">
        <v>172</v>
      </c>
      <c r="K4" s="251" t="s">
        <v>173</v>
      </c>
    </row>
    <row r="5" spans="1:11" x14ac:dyDescent="0.25">
      <c r="A5" s="248"/>
      <c r="B5" s="248"/>
      <c r="C5" s="248"/>
      <c r="D5" s="248"/>
      <c r="E5" s="248"/>
      <c r="F5" s="248"/>
      <c r="H5" s="252">
        <v>4</v>
      </c>
      <c r="I5" s="253" t="s">
        <v>174</v>
      </c>
      <c r="J5" s="253" t="s">
        <v>175</v>
      </c>
      <c r="K5" s="254" t="s">
        <v>176</v>
      </c>
    </row>
    <row r="6" spans="1:11" x14ac:dyDescent="0.25">
      <c r="A6" s="248"/>
      <c r="B6" s="248"/>
      <c r="C6" s="248"/>
      <c r="D6" s="248"/>
      <c r="E6" s="248"/>
      <c r="F6" s="248"/>
      <c r="H6" s="252">
        <v>4</v>
      </c>
      <c r="I6" s="253" t="s">
        <v>174</v>
      </c>
      <c r="J6" s="253" t="s">
        <v>177</v>
      </c>
      <c r="K6" s="254" t="s">
        <v>178</v>
      </c>
    </row>
    <row r="7" spans="1:11" ht="15.75" thickBot="1" x14ac:dyDescent="0.3">
      <c r="A7" s="255" t="s">
        <v>179</v>
      </c>
      <c r="B7" s="255"/>
      <c r="C7" s="255"/>
      <c r="D7" s="255"/>
      <c r="E7" s="255"/>
      <c r="F7" s="255"/>
      <c r="H7" s="256">
        <v>4</v>
      </c>
      <c r="I7" s="257" t="s">
        <v>174</v>
      </c>
      <c r="J7" s="257" t="s">
        <v>177</v>
      </c>
      <c r="K7" s="258" t="s">
        <v>180</v>
      </c>
    </row>
    <row r="8" spans="1:11" ht="15.75" thickBot="1" x14ac:dyDescent="0.3">
      <c r="A8" s="255"/>
      <c r="B8" s="255"/>
      <c r="C8" s="255"/>
      <c r="D8" s="255"/>
      <c r="E8" s="255"/>
      <c r="F8" s="255"/>
      <c r="H8" s="259">
        <v>5</v>
      </c>
      <c r="I8" s="260" t="s">
        <v>181</v>
      </c>
      <c r="J8" s="260" t="s">
        <v>182</v>
      </c>
      <c r="K8" s="261" t="s">
        <v>183</v>
      </c>
    </row>
    <row r="9" spans="1:11" x14ac:dyDescent="0.25">
      <c r="A9" s="255"/>
      <c r="B9" s="255"/>
      <c r="C9" s="255"/>
      <c r="D9" s="255"/>
      <c r="E9" s="255"/>
      <c r="F9" s="255"/>
      <c r="H9" s="262">
        <v>13</v>
      </c>
      <c r="I9" s="263" t="s">
        <v>184</v>
      </c>
      <c r="J9" s="263" t="s">
        <v>185</v>
      </c>
      <c r="K9" s="264" t="s">
        <v>186</v>
      </c>
    </row>
    <row r="10" spans="1:11" x14ac:dyDescent="0.25">
      <c r="A10" s="265"/>
      <c r="B10" s="265"/>
      <c r="C10" s="265"/>
      <c r="D10" s="265"/>
      <c r="E10" s="265"/>
      <c r="F10" s="265"/>
      <c r="H10" s="252">
        <v>13</v>
      </c>
      <c r="I10" s="253" t="s">
        <v>184</v>
      </c>
      <c r="J10" s="253" t="s">
        <v>185</v>
      </c>
      <c r="K10" s="254" t="s">
        <v>187</v>
      </c>
    </row>
    <row r="11" spans="1:11" x14ac:dyDescent="0.25">
      <c r="A11" s="265"/>
      <c r="B11" s="265"/>
      <c r="C11" s="265"/>
      <c r="D11" s="265"/>
      <c r="E11" s="265"/>
      <c r="F11" s="265"/>
      <c r="H11" s="252">
        <v>13</v>
      </c>
      <c r="I11" s="253" t="s">
        <v>184</v>
      </c>
      <c r="J11" s="253" t="s">
        <v>185</v>
      </c>
      <c r="K11" s="254" t="s">
        <v>188</v>
      </c>
    </row>
    <row r="12" spans="1:11" x14ac:dyDescent="0.25">
      <c r="A12" s="266" t="s">
        <v>189</v>
      </c>
      <c r="B12" s="266"/>
      <c r="C12" s="266"/>
      <c r="D12" s="266"/>
      <c r="E12" s="266"/>
      <c r="F12" s="266"/>
      <c r="H12" s="252">
        <v>13</v>
      </c>
      <c r="I12" s="253" t="s">
        <v>184</v>
      </c>
      <c r="J12" s="253" t="s">
        <v>185</v>
      </c>
      <c r="K12" s="254" t="s">
        <v>190</v>
      </c>
    </row>
    <row r="13" spans="1:11" x14ac:dyDescent="0.25">
      <c r="A13" s="266"/>
      <c r="B13" s="266"/>
      <c r="C13" s="266"/>
      <c r="D13" s="266"/>
      <c r="E13" s="266"/>
      <c r="F13" s="266"/>
      <c r="H13" s="252">
        <v>13</v>
      </c>
      <c r="I13" s="253" t="s">
        <v>184</v>
      </c>
      <c r="J13" s="253" t="s">
        <v>191</v>
      </c>
      <c r="K13" s="254" t="s">
        <v>192</v>
      </c>
    </row>
    <row r="14" spans="1:11" x14ac:dyDescent="0.25">
      <c r="A14" s="266"/>
      <c r="B14" s="266"/>
      <c r="C14" s="266"/>
      <c r="D14" s="266"/>
      <c r="E14" s="266"/>
      <c r="F14" s="266"/>
      <c r="H14" s="252">
        <v>13</v>
      </c>
      <c r="I14" s="253" t="s">
        <v>184</v>
      </c>
      <c r="J14" s="253" t="s">
        <v>191</v>
      </c>
      <c r="K14" s="254" t="s">
        <v>193</v>
      </c>
    </row>
    <row r="15" spans="1:11" x14ac:dyDescent="0.25">
      <c r="A15" s="266"/>
      <c r="B15" s="266"/>
      <c r="C15" s="266"/>
      <c r="D15" s="266"/>
      <c r="E15" s="266"/>
      <c r="F15" s="266"/>
      <c r="H15" s="252">
        <v>13</v>
      </c>
      <c r="I15" s="253" t="s">
        <v>184</v>
      </c>
      <c r="J15" s="253" t="s">
        <v>191</v>
      </c>
      <c r="K15" s="254" t="s">
        <v>194</v>
      </c>
    </row>
    <row r="16" spans="1:11" x14ac:dyDescent="0.25">
      <c r="A16" s="267"/>
      <c r="B16" s="267"/>
      <c r="C16" s="267"/>
      <c r="D16" s="267"/>
      <c r="E16" s="267"/>
      <c r="F16" s="267"/>
      <c r="H16" s="252">
        <v>13</v>
      </c>
      <c r="I16" s="253" t="s">
        <v>184</v>
      </c>
      <c r="J16" s="253" t="s">
        <v>195</v>
      </c>
      <c r="K16" s="254" t="s">
        <v>196</v>
      </c>
    </row>
    <row r="17" spans="1:11" x14ac:dyDescent="0.25">
      <c r="A17" s="267"/>
      <c r="B17" s="267"/>
      <c r="C17" s="267"/>
      <c r="D17" s="267"/>
      <c r="E17" s="267"/>
      <c r="F17" s="267"/>
      <c r="H17" s="252">
        <v>13</v>
      </c>
      <c r="I17" s="253" t="s">
        <v>184</v>
      </c>
      <c r="J17" s="253" t="s">
        <v>197</v>
      </c>
      <c r="K17" s="254" t="s">
        <v>198</v>
      </c>
    </row>
    <row r="18" spans="1:11" x14ac:dyDescent="0.25">
      <c r="D18" s="268" t="s">
        <v>199</v>
      </c>
      <c r="E18" s="268"/>
      <c r="F18" s="268"/>
      <c r="H18" s="252">
        <v>13</v>
      </c>
      <c r="I18" s="253" t="s">
        <v>184</v>
      </c>
      <c r="J18" s="253" t="s">
        <v>197</v>
      </c>
      <c r="K18" s="254" t="s">
        <v>200</v>
      </c>
    </row>
    <row r="19" spans="1:11" x14ac:dyDescent="0.25">
      <c r="D19" s="268"/>
      <c r="E19" s="268"/>
      <c r="F19" s="268"/>
      <c r="H19" s="252">
        <v>13</v>
      </c>
      <c r="I19" s="253" t="s">
        <v>184</v>
      </c>
      <c r="J19" s="253" t="s">
        <v>201</v>
      </c>
      <c r="K19" s="254" t="s">
        <v>202</v>
      </c>
    </row>
    <row r="20" spans="1:11" x14ac:dyDescent="0.25">
      <c r="D20" s="268"/>
      <c r="E20" s="268"/>
      <c r="F20" s="268"/>
      <c r="H20" s="252">
        <v>13</v>
      </c>
      <c r="I20" s="253" t="s">
        <v>184</v>
      </c>
      <c r="J20" s="253" t="s">
        <v>203</v>
      </c>
      <c r="K20" s="254" t="s">
        <v>204</v>
      </c>
    </row>
    <row r="21" spans="1:11" x14ac:dyDescent="0.25">
      <c r="D21" s="268"/>
      <c r="E21" s="268"/>
      <c r="F21" s="268"/>
      <c r="H21" s="252">
        <v>13</v>
      </c>
      <c r="I21" s="253" t="s">
        <v>184</v>
      </c>
      <c r="J21" s="253" t="s">
        <v>205</v>
      </c>
      <c r="K21" s="254" t="s">
        <v>206</v>
      </c>
    </row>
    <row r="22" spans="1:11" x14ac:dyDescent="0.25">
      <c r="D22" s="268"/>
      <c r="E22" s="268"/>
      <c r="F22" s="268"/>
      <c r="H22" s="252">
        <v>13</v>
      </c>
      <c r="I22" s="253" t="s">
        <v>184</v>
      </c>
      <c r="J22" s="253" t="s">
        <v>205</v>
      </c>
      <c r="K22" s="254" t="s">
        <v>207</v>
      </c>
    </row>
    <row r="23" spans="1:11" x14ac:dyDescent="0.25">
      <c r="H23" s="252">
        <v>13</v>
      </c>
      <c r="I23" s="253" t="s">
        <v>184</v>
      </c>
      <c r="J23" s="253" t="s">
        <v>208</v>
      </c>
      <c r="K23" s="254" t="s">
        <v>209</v>
      </c>
    </row>
    <row r="24" spans="1:11" x14ac:dyDescent="0.25">
      <c r="H24" s="252">
        <v>13</v>
      </c>
      <c r="I24" s="253" t="s">
        <v>184</v>
      </c>
      <c r="J24" s="253" t="s">
        <v>208</v>
      </c>
      <c r="K24" s="254" t="s">
        <v>210</v>
      </c>
    </row>
    <row r="25" spans="1:11" x14ac:dyDescent="0.25">
      <c r="H25" s="252">
        <v>13</v>
      </c>
      <c r="I25" s="253" t="s">
        <v>184</v>
      </c>
      <c r="J25" s="253" t="s">
        <v>208</v>
      </c>
      <c r="K25" s="254" t="s">
        <v>211</v>
      </c>
    </row>
    <row r="26" spans="1:11" x14ac:dyDescent="0.25">
      <c r="H26" s="252">
        <v>13</v>
      </c>
      <c r="I26" s="253" t="s">
        <v>184</v>
      </c>
      <c r="J26" s="253" t="s">
        <v>208</v>
      </c>
      <c r="K26" s="254" t="s">
        <v>212</v>
      </c>
    </row>
    <row r="27" spans="1:11" x14ac:dyDescent="0.25">
      <c r="H27" s="252">
        <v>13</v>
      </c>
      <c r="I27" s="253" t="s">
        <v>184</v>
      </c>
      <c r="J27" s="253" t="s">
        <v>208</v>
      </c>
      <c r="K27" s="254" t="s">
        <v>213</v>
      </c>
    </row>
    <row r="28" spans="1:11" x14ac:dyDescent="0.25">
      <c r="H28" s="252">
        <v>13</v>
      </c>
      <c r="I28" s="253" t="s">
        <v>184</v>
      </c>
      <c r="J28" s="253" t="s">
        <v>208</v>
      </c>
      <c r="K28" s="254" t="s">
        <v>214</v>
      </c>
    </row>
    <row r="29" spans="1:11" x14ac:dyDescent="0.25">
      <c r="H29" s="252">
        <v>13</v>
      </c>
      <c r="I29" s="253" t="s">
        <v>184</v>
      </c>
      <c r="J29" s="253" t="s">
        <v>208</v>
      </c>
      <c r="K29" s="254" t="s">
        <v>215</v>
      </c>
    </row>
    <row r="30" spans="1:11" x14ac:dyDescent="0.25">
      <c r="H30" s="252">
        <v>13</v>
      </c>
      <c r="I30" s="253" t="s">
        <v>184</v>
      </c>
      <c r="J30" s="253" t="s">
        <v>208</v>
      </c>
      <c r="K30" s="254" t="s">
        <v>216</v>
      </c>
    </row>
    <row r="31" spans="1:11" x14ac:dyDescent="0.25">
      <c r="H31" s="252">
        <v>13</v>
      </c>
      <c r="I31" s="253" t="s">
        <v>184</v>
      </c>
      <c r="J31" s="253" t="s">
        <v>208</v>
      </c>
      <c r="K31" s="254" t="s">
        <v>217</v>
      </c>
    </row>
    <row r="32" spans="1:11" x14ac:dyDescent="0.25">
      <c r="H32" s="252">
        <v>13</v>
      </c>
      <c r="I32" s="253" t="s">
        <v>184</v>
      </c>
      <c r="J32" s="253" t="s">
        <v>208</v>
      </c>
      <c r="K32" s="254" t="s">
        <v>218</v>
      </c>
    </row>
    <row r="33" spans="8:11" x14ac:dyDescent="0.25">
      <c r="H33" s="252">
        <v>13</v>
      </c>
      <c r="I33" s="253" t="s">
        <v>184</v>
      </c>
      <c r="J33" s="253" t="s">
        <v>208</v>
      </c>
      <c r="K33" s="254" t="s">
        <v>219</v>
      </c>
    </row>
    <row r="34" spans="8:11" x14ac:dyDescent="0.25">
      <c r="H34" s="252">
        <v>13</v>
      </c>
      <c r="I34" s="253" t="s">
        <v>184</v>
      </c>
      <c r="J34" s="253" t="s">
        <v>208</v>
      </c>
      <c r="K34" s="254" t="s">
        <v>220</v>
      </c>
    </row>
    <row r="35" spans="8:11" x14ac:dyDescent="0.25">
      <c r="H35" s="252">
        <v>13</v>
      </c>
      <c r="I35" s="253" t="s">
        <v>184</v>
      </c>
      <c r="J35" s="253" t="s">
        <v>208</v>
      </c>
      <c r="K35" s="254" t="s">
        <v>221</v>
      </c>
    </row>
    <row r="36" spans="8:11" x14ac:dyDescent="0.25">
      <c r="H36" s="252">
        <v>13</v>
      </c>
      <c r="I36" s="253" t="s">
        <v>184</v>
      </c>
      <c r="J36" s="253" t="s">
        <v>208</v>
      </c>
      <c r="K36" s="254" t="s">
        <v>222</v>
      </c>
    </row>
    <row r="37" spans="8:11" x14ac:dyDescent="0.25">
      <c r="H37" s="252">
        <v>13</v>
      </c>
      <c r="I37" s="253" t="s">
        <v>184</v>
      </c>
      <c r="J37" s="253" t="s">
        <v>208</v>
      </c>
      <c r="K37" s="254" t="s">
        <v>223</v>
      </c>
    </row>
    <row r="38" spans="8:11" x14ac:dyDescent="0.25">
      <c r="H38" s="252">
        <v>13</v>
      </c>
      <c r="I38" s="253" t="s">
        <v>184</v>
      </c>
      <c r="J38" s="253" t="s">
        <v>208</v>
      </c>
      <c r="K38" s="254" t="s">
        <v>224</v>
      </c>
    </row>
    <row r="39" spans="8:11" x14ac:dyDescent="0.25">
      <c r="H39" s="252">
        <v>13</v>
      </c>
      <c r="I39" s="253" t="s">
        <v>184</v>
      </c>
      <c r="J39" s="253" t="s">
        <v>208</v>
      </c>
      <c r="K39" s="254" t="s">
        <v>225</v>
      </c>
    </row>
    <row r="40" spans="8:11" x14ac:dyDescent="0.25">
      <c r="H40" s="252">
        <v>13</v>
      </c>
      <c r="I40" s="253" t="s">
        <v>184</v>
      </c>
      <c r="J40" s="253" t="s">
        <v>208</v>
      </c>
      <c r="K40" s="254" t="s">
        <v>226</v>
      </c>
    </row>
    <row r="41" spans="8:11" x14ac:dyDescent="0.25">
      <c r="H41" s="252">
        <v>13</v>
      </c>
      <c r="I41" s="253" t="s">
        <v>184</v>
      </c>
      <c r="J41" s="253" t="s">
        <v>208</v>
      </c>
      <c r="K41" s="254" t="s">
        <v>227</v>
      </c>
    </row>
    <row r="42" spans="8:11" x14ac:dyDescent="0.25">
      <c r="H42" s="252">
        <v>13</v>
      </c>
      <c r="I42" s="253" t="s">
        <v>184</v>
      </c>
      <c r="J42" s="253" t="s">
        <v>208</v>
      </c>
      <c r="K42" s="254" t="s">
        <v>228</v>
      </c>
    </row>
    <row r="43" spans="8:11" x14ac:dyDescent="0.25">
      <c r="H43" s="252">
        <v>13</v>
      </c>
      <c r="I43" s="253" t="s">
        <v>184</v>
      </c>
      <c r="J43" s="253" t="s">
        <v>208</v>
      </c>
      <c r="K43" s="254" t="s">
        <v>229</v>
      </c>
    </row>
    <row r="44" spans="8:11" x14ac:dyDescent="0.25">
      <c r="H44" s="252">
        <v>13</v>
      </c>
      <c r="I44" s="253" t="s">
        <v>184</v>
      </c>
      <c r="J44" s="253" t="s">
        <v>208</v>
      </c>
      <c r="K44" s="254" t="s">
        <v>230</v>
      </c>
    </row>
    <row r="45" spans="8:11" x14ac:dyDescent="0.25">
      <c r="H45" s="252">
        <v>13</v>
      </c>
      <c r="I45" s="253" t="s">
        <v>184</v>
      </c>
      <c r="J45" s="253" t="s">
        <v>208</v>
      </c>
      <c r="K45" s="254" t="s">
        <v>231</v>
      </c>
    </row>
    <row r="46" spans="8:11" x14ac:dyDescent="0.25">
      <c r="H46" s="252">
        <v>13</v>
      </c>
      <c r="I46" s="253" t="s">
        <v>184</v>
      </c>
      <c r="J46" s="253" t="s">
        <v>208</v>
      </c>
      <c r="K46" s="254" t="s">
        <v>232</v>
      </c>
    </row>
    <row r="47" spans="8:11" x14ac:dyDescent="0.25">
      <c r="H47" s="252">
        <v>13</v>
      </c>
      <c r="I47" s="253" t="s">
        <v>184</v>
      </c>
      <c r="J47" s="253" t="s">
        <v>208</v>
      </c>
      <c r="K47" s="254" t="s">
        <v>233</v>
      </c>
    </row>
    <row r="48" spans="8:11" x14ac:dyDescent="0.25">
      <c r="H48" s="252">
        <v>13</v>
      </c>
      <c r="I48" s="253" t="s">
        <v>184</v>
      </c>
      <c r="J48" s="253" t="s">
        <v>208</v>
      </c>
      <c r="K48" s="254" t="s">
        <v>234</v>
      </c>
    </row>
    <row r="49" spans="8:11" x14ac:dyDescent="0.25">
      <c r="H49" s="252">
        <v>13</v>
      </c>
      <c r="I49" s="253" t="s">
        <v>184</v>
      </c>
      <c r="J49" s="253" t="s">
        <v>208</v>
      </c>
      <c r="K49" s="254" t="s">
        <v>235</v>
      </c>
    </row>
    <row r="50" spans="8:11" x14ac:dyDescent="0.25">
      <c r="H50" s="252">
        <v>13</v>
      </c>
      <c r="I50" s="253" t="s">
        <v>184</v>
      </c>
      <c r="J50" s="253" t="s">
        <v>208</v>
      </c>
      <c r="K50" s="254" t="s">
        <v>236</v>
      </c>
    </row>
    <row r="51" spans="8:11" x14ac:dyDescent="0.25">
      <c r="H51" s="252">
        <v>13</v>
      </c>
      <c r="I51" s="253" t="s">
        <v>184</v>
      </c>
      <c r="J51" s="253" t="s">
        <v>208</v>
      </c>
      <c r="K51" s="254" t="s">
        <v>237</v>
      </c>
    </row>
    <row r="52" spans="8:11" x14ac:dyDescent="0.25">
      <c r="H52" s="252">
        <v>13</v>
      </c>
      <c r="I52" s="253" t="s">
        <v>184</v>
      </c>
      <c r="J52" s="253" t="s">
        <v>208</v>
      </c>
      <c r="K52" s="254" t="s">
        <v>238</v>
      </c>
    </row>
    <row r="53" spans="8:11" x14ac:dyDescent="0.25">
      <c r="H53" s="252">
        <v>13</v>
      </c>
      <c r="I53" s="253" t="s">
        <v>184</v>
      </c>
      <c r="J53" s="253" t="s">
        <v>208</v>
      </c>
      <c r="K53" s="254" t="s">
        <v>239</v>
      </c>
    </row>
    <row r="54" spans="8:11" x14ac:dyDescent="0.25">
      <c r="H54" s="252">
        <v>13</v>
      </c>
      <c r="I54" s="253" t="s">
        <v>184</v>
      </c>
      <c r="J54" s="253" t="s">
        <v>208</v>
      </c>
      <c r="K54" s="254" t="s">
        <v>240</v>
      </c>
    </row>
    <row r="55" spans="8:11" x14ac:dyDescent="0.25">
      <c r="H55" s="252">
        <v>13</v>
      </c>
      <c r="I55" s="253" t="s">
        <v>184</v>
      </c>
      <c r="J55" s="253" t="s">
        <v>208</v>
      </c>
      <c r="K55" s="254" t="s">
        <v>241</v>
      </c>
    </row>
    <row r="56" spans="8:11" x14ac:dyDescent="0.25">
      <c r="H56" s="252">
        <v>13</v>
      </c>
      <c r="I56" s="253" t="s">
        <v>184</v>
      </c>
      <c r="J56" s="253" t="s">
        <v>208</v>
      </c>
      <c r="K56" s="254" t="s">
        <v>242</v>
      </c>
    </row>
    <row r="57" spans="8:11" x14ac:dyDescent="0.25">
      <c r="H57" s="252">
        <v>13</v>
      </c>
      <c r="I57" s="253" t="s">
        <v>184</v>
      </c>
      <c r="J57" s="253" t="s">
        <v>208</v>
      </c>
      <c r="K57" s="254" t="s">
        <v>243</v>
      </c>
    </row>
    <row r="58" spans="8:11" x14ac:dyDescent="0.25">
      <c r="H58" s="252">
        <v>13</v>
      </c>
      <c r="I58" s="253" t="s">
        <v>184</v>
      </c>
      <c r="J58" s="253" t="s">
        <v>208</v>
      </c>
      <c r="K58" s="254" t="s">
        <v>244</v>
      </c>
    </row>
    <row r="59" spans="8:11" x14ac:dyDescent="0.25">
      <c r="H59" s="252">
        <v>13</v>
      </c>
      <c r="I59" s="253" t="s">
        <v>184</v>
      </c>
      <c r="J59" s="253" t="s">
        <v>208</v>
      </c>
      <c r="K59" s="254" t="s">
        <v>245</v>
      </c>
    </row>
    <row r="60" spans="8:11" x14ac:dyDescent="0.25">
      <c r="H60" s="252">
        <v>13</v>
      </c>
      <c r="I60" s="253" t="s">
        <v>184</v>
      </c>
      <c r="J60" s="253" t="s">
        <v>208</v>
      </c>
      <c r="K60" s="254" t="s">
        <v>246</v>
      </c>
    </row>
    <row r="61" spans="8:11" x14ac:dyDescent="0.25">
      <c r="H61" s="252">
        <v>13</v>
      </c>
      <c r="I61" s="253" t="s">
        <v>184</v>
      </c>
      <c r="J61" s="253" t="s">
        <v>208</v>
      </c>
      <c r="K61" s="254" t="s">
        <v>247</v>
      </c>
    </row>
    <row r="62" spans="8:11" x14ac:dyDescent="0.25">
      <c r="H62" s="252">
        <v>13</v>
      </c>
      <c r="I62" s="253" t="s">
        <v>184</v>
      </c>
      <c r="J62" s="253" t="s">
        <v>208</v>
      </c>
      <c r="K62" s="254" t="s">
        <v>248</v>
      </c>
    </row>
    <row r="63" spans="8:11" x14ac:dyDescent="0.25">
      <c r="H63" s="252">
        <v>13</v>
      </c>
      <c r="I63" s="253" t="s">
        <v>184</v>
      </c>
      <c r="J63" s="253" t="s">
        <v>249</v>
      </c>
      <c r="K63" s="254" t="s">
        <v>250</v>
      </c>
    </row>
    <row r="64" spans="8:11" x14ac:dyDescent="0.25">
      <c r="H64" s="252">
        <v>13</v>
      </c>
      <c r="I64" s="253" t="s">
        <v>184</v>
      </c>
      <c r="J64" s="253" t="s">
        <v>251</v>
      </c>
      <c r="K64" s="254" t="s">
        <v>252</v>
      </c>
    </row>
    <row r="65" spans="8:11" x14ac:dyDescent="0.25">
      <c r="H65" s="252">
        <v>13</v>
      </c>
      <c r="I65" s="253" t="s">
        <v>184</v>
      </c>
      <c r="J65" s="253" t="s">
        <v>251</v>
      </c>
      <c r="K65" s="254" t="s">
        <v>253</v>
      </c>
    </row>
    <row r="66" spans="8:11" x14ac:dyDescent="0.25">
      <c r="H66" s="252">
        <v>13</v>
      </c>
      <c r="I66" s="253" t="s">
        <v>184</v>
      </c>
      <c r="J66" s="253" t="s">
        <v>251</v>
      </c>
      <c r="K66" s="254" t="s">
        <v>254</v>
      </c>
    </row>
    <row r="67" spans="8:11" x14ac:dyDescent="0.25">
      <c r="H67" s="252">
        <v>13</v>
      </c>
      <c r="I67" s="253" t="s">
        <v>184</v>
      </c>
      <c r="J67" s="253" t="s">
        <v>251</v>
      </c>
      <c r="K67" s="254" t="s">
        <v>255</v>
      </c>
    </row>
    <row r="68" spans="8:11" x14ac:dyDescent="0.25">
      <c r="H68" s="252">
        <v>13</v>
      </c>
      <c r="I68" s="253" t="s">
        <v>184</v>
      </c>
      <c r="J68" s="253" t="s">
        <v>256</v>
      </c>
      <c r="K68" s="254" t="s">
        <v>257</v>
      </c>
    </row>
    <row r="69" spans="8:11" x14ac:dyDescent="0.25">
      <c r="H69" s="252">
        <v>13</v>
      </c>
      <c r="I69" s="253" t="s">
        <v>184</v>
      </c>
      <c r="J69" s="253" t="s">
        <v>256</v>
      </c>
      <c r="K69" s="254" t="s">
        <v>258</v>
      </c>
    </row>
    <row r="70" spans="8:11" x14ac:dyDescent="0.25">
      <c r="H70" s="252">
        <v>13</v>
      </c>
      <c r="I70" s="253" t="s">
        <v>184</v>
      </c>
      <c r="J70" s="253" t="s">
        <v>259</v>
      </c>
      <c r="K70" s="254" t="s">
        <v>260</v>
      </c>
    </row>
    <row r="71" spans="8:11" x14ac:dyDescent="0.25">
      <c r="H71" s="252">
        <v>13</v>
      </c>
      <c r="I71" s="253" t="s">
        <v>184</v>
      </c>
      <c r="J71" s="253" t="s">
        <v>261</v>
      </c>
      <c r="K71" s="254" t="s">
        <v>262</v>
      </c>
    </row>
    <row r="72" spans="8:11" x14ac:dyDescent="0.25">
      <c r="H72" s="252">
        <v>13</v>
      </c>
      <c r="I72" s="253" t="s">
        <v>184</v>
      </c>
      <c r="J72" s="253" t="s">
        <v>261</v>
      </c>
      <c r="K72" s="254" t="s">
        <v>263</v>
      </c>
    </row>
    <row r="73" spans="8:11" x14ac:dyDescent="0.25">
      <c r="H73" s="252">
        <v>13</v>
      </c>
      <c r="I73" s="253" t="s">
        <v>184</v>
      </c>
      <c r="J73" s="253" t="s">
        <v>264</v>
      </c>
      <c r="K73" s="254" t="s">
        <v>265</v>
      </c>
    </row>
    <row r="74" spans="8:11" x14ac:dyDescent="0.25">
      <c r="H74" s="252">
        <v>13</v>
      </c>
      <c r="I74" s="253" t="s">
        <v>184</v>
      </c>
      <c r="J74" s="253" t="s">
        <v>266</v>
      </c>
      <c r="K74" s="254" t="s">
        <v>267</v>
      </c>
    </row>
    <row r="75" spans="8:11" x14ac:dyDescent="0.25">
      <c r="H75" s="252">
        <v>13</v>
      </c>
      <c r="I75" s="253" t="s">
        <v>184</v>
      </c>
      <c r="J75" s="253" t="s">
        <v>266</v>
      </c>
      <c r="K75" s="254" t="s">
        <v>268</v>
      </c>
    </row>
    <row r="76" spans="8:11" x14ac:dyDescent="0.25">
      <c r="H76" s="252">
        <v>13</v>
      </c>
      <c r="I76" s="253" t="s">
        <v>184</v>
      </c>
      <c r="J76" s="253" t="s">
        <v>269</v>
      </c>
      <c r="K76" s="254" t="s">
        <v>270</v>
      </c>
    </row>
    <row r="77" spans="8:11" x14ac:dyDescent="0.25">
      <c r="H77" s="252">
        <v>13</v>
      </c>
      <c r="I77" s="253" t="s">
        <v>184</v>
      </c>
      <c r="J77" s="253" t="s">
        <v>271</v>
      </c>
      <c r="K77" s="254" t="s">
        <v>272</v>
      </c>
    </row>
    <row r="78" spans="8:11" x14ac:dyDescent="0.25">
      <c r="H78" s="252">
        <v>13</v>
      </c>
      <c r="I78" s="253" t="s">
        <v>184</v>
      </c>
      <c r="J78" s="253" t="s">
        <v>273</v>
      </c>
      <c r="K78" s="254" t="s">
        <v>274</v>
      </c>
    </row>
    <row r="79" spans="8:11" ht="15.75" thickBot="1" x14ac:dyDescent="0.3">
      <c r="H79" s="256">
        <v>13</v>
      </c>
      <c r="I79" s="257" t="s">
        <v>184</v>
      </c>
      <c r="J79" s="257" t="s">
        <v>273</v>
      </c>
      <c r="K79" s="258" t="s">
        <v>275</v>
      </c>
    </row>
    <row r="80" spans="8:11" x14ac:dyDescent="0.25">
      <c r="H80" s="262">
        <v>84</v>
      </c>
      <c r="I80" s="263" t="s">
        <v>276</v>
      </c>
      <c r="J80" s="263" t="s">
        <v>277</v>
      </c>
      <c r="K80" s="264" t="s">
        <v>278</v>
      </c>
    </row>
    <row r="81" spans="8:11" x14ac:dyDescent="0.25">
      <c r="H81" s="252">
        <v>84</v>
      </c>
      <c r="I81" s="253" t="s">
        <v>276</v>
      </c>
      <c r="J81" s="253" t="s">
        <v>279</v>
      </c>
      <c r="K81" s="254" t="s">
        <v>280</v>
      </c>
    </row>
    <row r="82" spans="8:11" x14ac:dyDescent="0.25">
      <c r="H82" s="252">
        <v>84</v>
      </c>
      <c r="I82" s="253" t="s">
        <v>276</v>
      </c>
      <c r="J82" s="253" t="s">
        <v>279</v>
      </c>
      <c r="K82" s="254" t="s">
        <v>281</v>
      </c>
    </row>
    <row r="83" spans="8:11" x14ac:dyDescent="0.25">
      <c r="H83" s="252">
        <v>84</v>
      </c>
      <c r="I83" s="253" t="s">
        <v>276</v>
      </c>
      <c r="J83" s="253" t="s">
        <v>279</v>
      </c>
      <c r="K83" s="254" t="s">
        <v>282</v>
      </c>
    </row>
    <row r="84" spans="8:11" x14ac:dyDescent="0.25">
      <c r="H84" s="252">
        <v>84</v>
      </c>
      <c r="I84" s="253" t="s">
        <v>276</v>
      </c>
      <c r="J84" s="253" t="s">
        <v>279</v>
      </c>
      <c r="K84" s="254" t="s">
        <v>283</v>
      </c>
    </row>
    <row r="85" spans="8:11" x14ac:dyDescent="0.25">
      <c r="H85" s="252">
        <v>84</v>
      </c>
      <c r="I85" s="253" t="s">
        <v>276</v>
      </c>
      <c r="J85" s="253" t="s">
        <v>279</v>
      </c>
      <c r="K85" s="254" t="s">
        <v>284</v>
      </c>
    </row>
    <row r="86" spans="8:11" x14ac:dyDescent="0.25">
      <c r="H86" s="252">
        <v>84</v>
      </c>
      <c r="I86" s="253" t="s">
        <v>276</v>
      </c>
      <c r="J86" s="253" t="s">
        <v>285</v>
      </c>
      <c r="K86" s="254" t="s">
        <v>286</v>
      </c>
    </row>
    <row r="87" spans="8:11" x14ac:dyDescent="0.25">
      <c r="H87" s="252">
        <v>84</v>
      </c>
      <c r="I87" s="253" t="s">
        <v>276</v>
      </c>
      <c r="J87" s="253" t="s">
        <v>287</v>
      </c>
      <c r="K87" s="254" t="s">
        <v>207</v>
      </c>
    </row>
    <row r="88" spans="8:11" x14ac:dyDescent="0.25">
      <c r="H88" s="252">
        <v>84</v>
      </c>
      <c r="I88" s="253" t="s">
        <v>276</v>
      </c>
      <c r="J88" s="253" t="s">
        <v>287</v>
      </c>
      <c r="K88" s="254" t="s">
        <v>288</v>
      </c>
    </row>
    <row r="89" spans="8:11" x14ac:dyDescent="0.25">
      <c r="H89" s="252">
        <v>84</v>
      </c>
      <c r="I89" s="253" t="s">
        <v>276</v>
      </c>
      <c r="J89" s="253" t="s">
        <v>287</v>
      </c>
      <c r="K89" s="254" t="s">
        <v>289</v>
      </c>
    </row>
    <row r="90" spans="8:11" x14ac:dyDescent="0.25">
      <c r="H90" s="252">
        <v>84</v>
      </c>
      <c r="I90" s="253" t="s">
        <v>276</v>
      </c>
      <c r="J90" s="253" t="s">
        <v>287</v>
      </c>
      <c r="K90" s="254" t="s">
        <v>290</v>
      </c>
    </row>
    <row r="91" spans="8:11" x14ac:dyDescent="0.25">
      <c r="H91" s="252">
        <v>84</v>
      </c>
      <c r="I91" s="253" t="s">
        <v>276</v>
      </c>
      <c r="J91" s="253" t="s">
        <v>291</v>
      </c>
      <c r="K91" s="254" t="s">
        <v>292</v>
      </c>
    </row>
    <row r="92" spans="8:11" x14ac:dyDescent="0.25">
      <c r="H92" s="252">
        <v>84</v>
      </c>
      <c r="I92" s="253" t="s">
        <v>276</v>
      </c>
      <c r="J92" s="253" t="s">
        <v>291</v>
      </c>
      <c r="K92" s="254" t="s">
        <v>293</v>
      </c>
    </row>
    <row r="93" spans="8:11" x14ac:dyDescent="0.25">
      <c r="H93" s="252">
        <v>84</v>
      </c>
      <c r="I93" s="253" t="s">
        <v>276</v>
      </c>
      <c r="J93" s="253" t="s">
        <v>294</v>
      </c>
      <c r="K93" s="254" t="s">
        <v>295</v>
      </c>
    </row>
    <row r="94" spans="8:11" x14ac:dyDescent="0.25">
      <c r="H94" s="252">
        <v>84</v>
      </c>
      <c r="I94" s="253" t="s">
        <v>276</v>
      </c>
      <c r="J94" s="253" t="s">
        <v>296</v>
      </c>
      <c r="K94" s="254" t="s">
        <v>297</v>
      </c>
    </row>
    <row r="95" spans="8:11" x14ac:dyDescent="0.25">
      <c r="H95" s="252">
        <v>84</v>
      </c>
      <c r="I95" s="253" t="s">
        <v>276</v>
      </c>
      <c r="J95" s="253" t="s">
        <v>298</v>
      </c>
      <c r="K95" s="254" t="s">
        <v>299</v>
      </c>
    </row>
    <row r="96" spans="8:11" x14ac:dyDescent="0.25">
      <c r="H96" s="252">
        <v>84</v>
      </c>
      <c r="I96" s="253" t="s">
        <v>276</v>
      </c>
      <c r="J96" s="253" t="s">
        <v>300</v>
      </c>
      <c r="K96" s="254" t="s">
        <v>301</v>
      </c>
    </row>
    <row r="97" spans="8:11" x14ac:dyDescent="0.25">
      <c r="H97" s="252">
        <v>84</v>
      </c>
      <c r="I97" s="253" t="s">
        <v>276</v>
      </c>
      <c r="J97" s="253" t="s">
        <v>300</v>
      </c>
      <c r="K97" s="254" t="s">
        <v>302</v>
      </c>
    </row>
    <row r="98" spans="8:11" x14ac:dyDescent="0.25">
      <c r="H98" s="252">
        <v>84</v>
      </c>
      <c r="I98" s="253" t="s">
        <v>276</v>
      </c>
      <c r="J98" s="253" t="s">
        <v>303</v>
      </c>
      <c r="K98" s="254" t="s">
        <v>304</v>
      </c>
    </row>
    <row r="99" spans="8:11" x14ac:dyDescent="0.25">
      <c r="H99" s="252">
        <v>84</v>
      </c>
      <c r="I99" s="253" t="s">
        <v>276</v>
      </c>
      <c r="J99" s="253" t="s">
        <v>305</v>
      </c>
      <c r="K99" s="254" t="s">
        <v>306</v>
      </c>
    </row>
    <row r="100" spans="8:11" x14ac:dyDescent="0.25">
      <c r="H100" s="252">
        <v>84</v>
      </c>
      <c r="I100" s="253" t="s">
        <v>276</v>
      </c>
      <c r="J100" s="253" t="s">
        <v>305</v>
      </c>
      <c r="K100" s="254" t="s">
        <v>307</v>
      </c>
    </row>
    <row r="101" spans="8:11" x14ac:dyDescent="0.25">
      <c r="H101" s="252">
        <v>84</v>
      </c>
      <c r="I101" s="253" t="s">
        <v>276</v>
      </c>
      <c r="J101" s="253" t="s">
        <v>305</v>
      </c>
      <c r="K101" s="254" t="s">
        <v>308</v>
      </c>
    </row>
    <row r="102" spans="8:11" ht="15.75" thickBot="1" x14ac:dyDescent="0.3">
      <c r="H102" s="256">
        <v>84</v>
      </c>
      <c r="I102" s="257" t="s">
        <v>276</v>
      </c>
      <c r="J102" s="257" t="s">
        <v>309</v>
      </c>
      <c r="K102" s="258" t="s">
        <v>310</v>
      </c>
    </row>
  </sheetData>
  <sheetProtection algorithmName="SHA-512" hashValue="8Yn1paDhU8M22lAPF+kgPy3fCl4oQ6u8cXJLw8hzuoU/f2gbDm4ADONQkOULYcvNfaX3DPbhl01XJFlnZNU/lQ==" saltValue="dmmi2ZMQSr886s+TOT1Biw==" spinCount="100000" sheet="1" objects="1" scenarios="1"/>
  <mergeCells count="6">
    <mergeCell ref="A1:K1"/>
    <mergeCell ref="A4:F6"/>
    <mergeCell ref="A7:F9"/>
    <mergeCell ref="A12:F15"/>
    <mergeCell ref="A16:F17"/>
    <mergeCell ref="D18:F22"/>
  </mergeCells>
  <hyperlinks>
    <hyperlink ref="D18:F22" r:id="rId1" display="https://sig.ville.gouv.fr/" xr:uid="{5C2E813D-850E-4EC7-A96D-65F26E72E0C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Données de la Cordée</vt:lpstr>
      <vt:lpstr>Financement des actions</vt:lpstr>
      <vt:lpstr>UAI</vt:lpstr>
      <vt:lpstr>QPV</vt:lpstr>
      <vt:lpstr>'Données de la Cordée'!Zone_d_impression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utilisateur1</dc:creator>
  <cp:lastModifiedBy>Dawodu Anne</cp:lastModifiedBy>
  <cp:lastPrinted>2020-08-28T08:43:12Z</cp:lastPrinted>
  <dcterms:created xsi:type="dcterms:W3CDTF">2019-01-16T15:31:12Z</dcterms:created>
  <dcterms:modified xsi:type="dcterms:W3CDTF">2026-02-10T15:28:59Z</dcterms:modified>
</cp:coreProperties>
</file>